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iskyen-my.sharepoint.com/personal/sigmund_engdal_ks_no/Documents/Dokumenter/is/2023/"/>
    </mc:Choice>
  </mc:AlternateContent>
  <xr:revisionPtr revIDLastSave="26" documentId="8_{739C6C2A-2B11-4672-A77E-BEE8F0A9E46D}" xr6:coauthVersionLast="47" xr6:coauthVersionMax="47" xr10:uidLastSave="{DCD71440-1D10-40F7-AEF1-B45C92D52B67}"/>
  <bookViews>
    <workbookView xWindow="-120" yWindow="-120" windowWidth="29040" windowHeight="17640" tabRatio="794" xr2:uid="{00000000-000D-0000-FFFF-FFFF00000000}"/>
  </bookViews>
  <sheets>
    <sheet name="Fordeling etter delkostn.nøkkel" sheetId="36" r:id="rId1"/>
    <sheet name="Delkostnadsindekser 2023" sheetId="33" r:id="rId2"/>
    <sheet name="Beregningsark" sheetId="35" state="hidden" r:id="rId3"/>
  </sheets>
  <definedNames>
    <definedName name="kriterieverdier">#REF!</definedName>
    <definedName name="te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" i="35" l="1"/>
  <c r="P8" i="35" l="1"/>
  <c r="D8" i="35"/>
  <c r="H8" i="35"/>
  <c r="J8" i="35"/>
  <c r="L8" i="35"/>
  <c r="N8" i="35"/>
  <c r="R8" i="35"/>
  <c r="D9" i="35"/>
  <c r="H9" i="35"/>
  <c r="J9" i="35"/>
  <c r="L9" i="35"/>
  <c r="N9" i="35"/>
  <c r="R9" i="35"/>
  <c r="D10" i="35"/>
  <c r="H10" i="35"/>
  <c r="J10" i="35"/>
  <c r="L10" i="35"/>
  <c r="N10" i="35"/>
  <c r="R10" i="35"/>
  <c r="D11" i="35"/>
  <c r="H11" i="35"/>
  <c r="J11" i="35"/>
  <c r="L11" i="35"/>
  <c r="N11" i="35"/>
  <c r="R11" i="35"/>
  <c r="D12" i="35"/>
  <c r="H12" i="35"/>
  <c r="J12" i="35"/>
  <c r="L12" i="35"/>
  <c r="N12" i="35"/>
  <c r="R12" i="35"/>
  <c r="D13" i="35"/>
  <c r="H13" i="35"/>
  <c r="J13" i="35"/>
  <c r="L13" i="35"/>
  <c r="N13" i="35"/>
  <c r="R13" i="35"/>
  <c r="D14" i="35"/>
  <c r="H14" i="35"/>
  <c r="J14" i="35"/>
  <c r="L14" i="35"/>
  <c r="N14" i="35"/>
  <c r="R14" i="35"/>
  <c r="D15" i="35"/>
  <c r="H15" i="35"/>
  <c r="J15" i="35"/>
  <c r="L15" i="35"/>
  <c r="N15" i="35"/>
  <c r="R15" i="35"/>
  <c r="D16" i="35"/>
  <c r="H16" i="35"/>
  <c r="J16" i="35"/>
  <c r="L16" i="35"/>
  <c r="N16" i="35"/>
  <c r="R16" i="35"/>
  <c r="D17" i="35"/>
  <c r="H17" i="35"/>
  <c r="J17" i="35"/>
  <c r="L17" i="35"/>
  <c r="N17" i="35"/>
  <c r="R17" i="35"/>
  <c r="D18" i="35"/>
  <c r="H18" i="35"/>
  <c r="J18" i="35"/>
  <c r="L18" i="35"/>
  <c r="N18" i="35"/>
  <c r="R18" i="35"/>
  <c r="D19" i="35"/>
  <c r="H19" i="35"/>
  <c r="J19" i="35"/>
  <c r="L19" i="35"/>
  <c r="N19" i="35"/>
  <c r="R19" i="35"/>
  <c r="D20" i="35"/>
  <c r="H20" i="35"/>
  <c r="J20" i="35"/>
  <c r="L20" i="35"/>
  <c r="N20" i="35"/>
  <c r="R20" i="35"/>
  <c r="D21" i="35"/>
  <c r="H21" i="35"/>
  <c r="J21" i="35"/>
  <c r="L21" i="35"/>
  <c r="N21" i="35"/>
  <c r="R21" i="35"/>
  <c r="D22" i="35"/>
  <c r="H22" i="35"/>
  <c r="J22" i="35"/>
  <c r="L22" i="35"/>
  <c r="N22" i="35"/>
  <c r="R22" i="35"/>
  <c r="D23" i="35"/>
  <c r="H23" i="35"/>
  <c r="J23" i="35"/>
  <c r="L23" i="35"/>
  <c r="N23" i="35"/>
  <c r="R23" i="35"/>
  <c r="D24" i="35"/>
  <c r="H24" i="35"/>
  <c r="J24" i="35"/>
  <c r="L24" i="35"/>
  <c r="N24" i="35"/>
  <c r="R24" i="35"/>
  <c r="D25" i="35"/>
  <c r="H25" i="35"/>
  <c r="J25" i="35"/>
  <c r="L25" i="35"/>
  <c r="N25" i="35"/>
  <c r="R25" i="35"/>
  <c r="D26" i="35"/>
  <c r="H26" i="35"/>
  <c r="J26" i="35"/>
  <c r="L26" i="35"/>
  <c r="N26" i="35"/>
  <c r="R26" i="35"/>
  <c r="D27" i="35"/>
  <c r="H27" i="35"/>
  <c r="J27" i="35"/>
  <c r="L27" i="35"/>
  <c r="N27" i="35"/>
  <c r="R27" i="35"/>
  <c r="D28" i="35"/>
  <c r="H28" i="35"/>
  <c r="J28" i="35"/>
  <c r="L28" i="35"/>
  <c r="N28" i="35"/>
  <c r="R28" i="35"/>
  <c r="D29" i="35"/>
  <c r="H29" i="35"/>
  <c r="J29" i="35"/>
  <c r="L29" i="35"/>
  <c r="N29" i="35"/>
  <c r="R29" i="35"/>
  <c r="D30" i="35"/>
  <c r="H30" i="35"/>
  <c r="J30" i="35"/>
  <c r="L30" i="35"/>
  <c r="N30" i="35"/>
  <c r="R30" i="35"/>
  <c r="D31" i="35"/>
  <c r="H31" i="35"/>
  <c r="J31" i="35"/>
  <c r="L31" i="35"/>
  <c r="N31" i="35"/>
  <c r="R31" i="35"/>
  <c r="D32" i="35"/>
  <c r="H32" i="35"/>
  <c r="J32" i="35"/>
  <c r="L32" i="35"/>
  <c r="N32" i="35"/>
  <c r="R32" i="35"/>
  <c r="D33" i="35"/>
  <c r="H33" i="35"/>
  <c r="J33" i="35"/>
  <c r="L33" i="35"/>
  <c r="N33" i="35"/>
  <c r="R33" i="35"/>
  <c r="D34" i="35"/>
  <c r="H34" i="35"/>
  <c r="J34" i="35"/>
  <c r="L34" i="35"/>
  <c r="N34" i="35"/>
  <c r="R34" i="35"/>
  <c r="D35" i="35"/>
  <c r="H35" i="35"/>
  <c r="J35" i="35"/>
  <c r="L35" i="35"/>
  <c r="N35" i="35"/>
  <c r="R35" i="35"/>
  <c r="D36" i="35"/>
  <c r="H36" i="35"/>
  <c r="J36" i="35"/>
  <c r="L36" i="35"/>
  <c r="N36" i="35"/>
  <c r="R36" i="35"/>
  <c r="D37" i="35"/>
  <c r="H37" i="35"/>
  <c r="J37" i="35"/>
  <c r="L37" i="35"/>
  <c r="N37" i="35"/>
  <c r="R37" i="35"/>
  <c r="D38" i="35"/>
  <c r="H38" i="35"/>
  <c r="J38" i="35"/>
  <c r="L38" i="35"/>
  <c r="N38" i="35"/>
  <c r="R38" i="35"/>
  <c r="D39" i="35"/>
  <c r="H39" i="35"/>
  <c r="J39" i="35"/>
  <c r="L39" i="35"/>
  <c r="N39" i="35"/>
  <c r="R39" i="35"/>
  <c r="D40" i="35"/>
  <c r="H40" i="35"/>
  <c r="J40" i="35"/>
  <c r="L40" i="35"/>
  <c r="N40" i="35"/>
  <c r="R40" i="35"/>
  <c r="D41" i="35"/>
  <c r="H41" i="35"/>
  <c r="J41" i="35"/>
  <c r="L41" i="35"/>
  <c r="N41" i="35"/>
  <c r="R41" i="35"/>
  <c r="D42" i="35"/>
  <c r="H42" i="35"/>
  <c r="J42" i="35"/>
  <c r="L42" i="35"/>
  <c r="N42" i="35"/>
  <c r="R42" i="35"/>
  <c r="D43" i="35"/>
  <c r="H43" i="35"/>
  <c r="J43" i="35"/>
  <c r="L43" i="35"/>
  <c r="N43" i="35"/>
  <c r="R43" i="35"/>
  <c r="D44" i="35"/>
  <c r="H44" i="35"/>
  <c r="J44" i="35"/>
  <c r="L44" i="35"/>
  <c r="N44" i="35"/>
  <c r="R44" i="35"/>
  <c r="D45" i="35"/>
  <c r="H45" i="35"/>
  <c r="J45" i="35"/>
  <c r="L45" i="35"/>
  <c r="N45" i="35"/>
  <c r="R45" i="35"/>
  <c r="D46" i="35"/>
  <c r="H46" i="35"/>
  <c r="J46" i="35"/>
  <c r="L46" i="35"/>
  <c r="N46" i="35"/>
  <c r="R46" i="35"/>
  <c r="D47" i="35"/>
  <c r="H47" i="35"/>
  <c r="J47" i="35"/>
  <c r="L47" i="35"/>
  <c r="N47" i="35"/>
  <c r="R47" i="35"/>
  <c r="D48" i="35"/>
  <c r="H48" i="35"/>
  <c r="J48" i="35"/>
  <c r="L48" i="35"/>
  <c r="N48" i="35"/>
  <c r="R48" i="35"/>
  <c r="D49" i="35"/>
  <c r="H49" i="35"/>
  <c r="J49" i="35"/>
  <c r="L49" i="35"/>
  <c r="N49" i="35"/>
  <c r="R49" i="35"/>
  <c r="D50" i="35"/>
  <c r="H50" i="35"/>
  <c r="J50" i="35"/>
  <c r="L50" i="35"/>
  <c r="N50" i="35"/>
  <c r="R50" i="35"/>
  <c r="D51" i="35"/>
  <c r="H51" i="35"/>
  <c r="J51" i="35"/>
  <c r="L51" i="35"/>
  <c r="N51" i="35"/>
  <c r="R51" i="35"/>
  <c r="D52" i="35"/>
  <c r="H52" i="35"/>
  <c r="J52" i="35"/>
  <c r="L52" i="35"/>
  <c r="N52" i="35"/>
  <c r="R52" i="35"/>
  <c r="D53" i="35"/>
  <c r="H53" i="35"/>
  <c r="J53" i="35"/>
  <c r="L53" i="35"/>
  <c r="N53" i="35"/>
  <c r="R53" i="35"/>
  <c r="D54" i="35"/>
  <c r="H54" i="35"/>
  <c r="J54" i="35"/>
  <c r="L54" i="35"/>
  <c r="N54" i="35"/>
  <c r="R54" i="35"/>
  <c r="D55" i="35"/>
  <c r="H55" i="35"/>
  <c r="J55" i="35"/>
  <c r="L55" i="35"/>
  <c r="N55" i="35"/>
  <c r="R55" i="35"/>
  <c r="D56" i="35"/>
  <c r="H56" i="35"/>
  <c r="J56" i="35"/>
  <c r="L56" i="35"/>
  <c r="N56" i="35"/>
  <c r="R56" i="35"/>
  <c r="D57" i="35"/>
  <c r="H57" i="35"/>
  <c r="J57" i="35"/>
  <c r="L57" i="35"/>
  <c r="N57" i="35"/>
  <c r="R57" i="35"/>
  <c r="D58" i="35"/>
  <c r="H58" i="35"/>
  <c r="J58" i="35"/>
  <c r="L58" i="35"/>
  <c r="N58" i="35"/>
  <c r="R58" i="35"/>
  <c r="D59" i="35"/>
  <c r="H59" i="35"/>
  <c r="J59" i="35"/>
  <c r="L59" i="35"/>
  <c r="N59" i="35"/>
  <c r="R59" i="35"/>
  <c r="D60" i="35"/>
  <c r="H60" i="35"/>
  <c r="J60" i="35"/>
  <c r="L60" i="35"/>
  <c r="N60" i="35"/>
  <c r="R60" i="35"/>
  <c r="D61" i="35"/>
  <c r="H61" i="35"/>
  <c r="J61" i="35"/>
  <c r="L61" i="35"/>
  <c r="N61" i="35"/>
  <c r="R61" i="35"/>
  <c r="D62" i="35"/>
  <c r="H62" i="35"/>
  <c r="J62" i="35"/>
  <c r="L62" i="35"/>
  <c r="N62" i="35"/>
  <c r="R62" i="35"/>
  <c r="D63" i="35"/>
  <c r="H63" i="35"/>
  <c r="J63" i="35"/>
  <c r="L63" i="35"/>
  <c r="N63" i="35"/>
  <c r="R63" i="35"/>
  <c r="D64" i="35"/>
  <c r="H64" i="35"/>
  <c r="J64" i="35"/>
  <c r="L64" i="35"/>
  <c r="N64" i="35"/>
  <c r="R64" i="35"/>
  <c r="D65" i="35"/>
  <c r="H65" i="35"/>
  <c r="J65" i="35"/>
  <c r="L65" i="35"/>
  <c r="N65" i="35"/>
  <c r="R65" i="35"/>
  <c r="D66" i="35"/>
  <c r="H66" i="35"/>
  <c r="J66" i="35"/>
  <c r="L66" i="35"/>
  <c r="N66" i="35"/>
  <c r="R66" i="35"/>
  <c r="D67" i="35"/>
  <c r="H67" i="35"/>
  <c r="J67" i="35"/>
  <c r="L67" i="35"/>
  <c r="N67" i="35"/>
  <c r="R67" i="35"/>
  <c r="D68" i="35"/>
  <c r="H68" i="35"/>
  <c r="J68" i="35"/>
  <c r="L68" i="35"/>
  <c r="N68" i="35"/>
  <c r="R68" i="35"/>
  <c r="D69" i="35"/>
  <c r="H69" i="35"/>
  <c r="J69" i="35"/>
  <c r="L69" i="35"/>
  <c r="N69" i="35"/>
  <c r="R69" i="35"/>
  <c r="D70" i="35"/>
  <c r="H70" i="35"/>
  <c r="J70" i="35"/>
  <c r="L70" i="35"/>
  <c r="N70" i="35"/>
  <c r="R70" i="35"/>
  <c r="D71" i="35"/>
  <c r="H71" i="35"/>
  <c r="J71" i="35"/>
  <c r="L71" i="35"/>
  <c r="N71" i="35"/>
  <c r="R71" i="35"/>
  <c r="D72" i="35"/>
  <c r="H72" i="35"/>
  <c r="J72" i="35"/>
  <c r="L72" i="35"/>
  <c r="N72" i="35"/>
  <c r="R72" i="35"/>
  <c r="D73" i="35"/>
  <c r="H73" i="35"/>
  <c r="J73" i="35"/>
  <c r="L73" i="35"/>
  <c r="N73" i="35"/>
  <c r="R73" i="35"/>
  <c r="D74" i="35"/>
  <c r="H74" i="35"/>
  <c r="J74" i="35"/>
  <c r="L74" i="35"/>
  <c r="N74" i="35"/>
  <c r="R74" i="35"/>
  <c r="D75" i="35"/>
  <c r="H75" i="35"/>
  <c r="J75" i="35"/>
  <c r="L75" i="35"/>
  <c r="N75" i="35"/>
  <c r="R75" i="35"/>
  <c r="D76" i="35"/>
  <c r="H76" i="35"/>
  <c r="J76" i="35"/>
  <c r="L76" i="35"/>
  <c r="N76" i="35"/>
  <c r="R76" i="35"/>
  <c r="D77" i="35"/>
  <c r="H77" i="35"/>
  <c r="J77" i="35"/>
  <c r="L77" i="35"/>
  <c r="N77" i="35"/>
  <c r="R77" i="35"/>
  <c r="D78" i="35"/>
  <c r="H78" i="35"/>
  <c r="J78" i="35"/>
  <c r="L78" i="35"/>
  <c r="N78" i="35"/>
  <c r="R78" i="35"/>
  <c r="D79" i="35"/>
  <c r="H79" i="35"/>
  <c r="J79" i="35"/>
  <c r="L79" i="35"/>
  <c r="N79" i="35"/>
  <c r="R79" i="35"/>
  <c r="D80" i="35"/>
  <c r="H80" i="35"/>
  <c r="J80" i="35"/>
  <c r="L80" i="35"/>
  <c r="N80" i="35"/>
  <c r="R80" i="35"/>
  <c r="D81" i="35"/>
  <c r="H81" i="35"/>
  <c r="J81" i="35"/>
  <c r="L81" i="35"/>
  <c r="N81" i="35"/>
  <c r="R81" i="35"/>
  <c r="D82" i="35"/>
  <c r="H82" i="35"/>
  <c r="J82" i="35"/>
  <c r="L82" i="35"/>
  <c r="N82" i="35"/>
  <c r="R82" i="35"/>
  <c r="D83" i="35"/>
  <c r="H83" i="35"/>
  <c r="J83" i="35"/>
  <c r="L83" i="35"/>
  <c r="N83" i="35"/>
  <c r="R83" i="35"/>
  <c r="D84" i="35"/>
  <c r="H84" i="35"/>
  <c r="J84" i="35"/>
  <c r="L84" i="35"/>
  <c r="N84" i="35"/>
  <c r="R84" i="35"/>
  <c r="D85" i="35"/>
  <c r="H85" i="35"/>
  <c r="J85" i="35"/>
  <c r="L85" i="35"/>
  <c r="N85" i="35"/>
  <c r="R85" i="35"/>
  <c r="D86" i="35"/>
  <c r="H86" i="35"/>
  <c r="J86" i="35"/>
  <c r="L86" i="35"/>
  <c r="N86" i="35"/>
  <c r="R86" i="35"/>
  <c r="D87" i="35"/>
  <c r="H87" i="35"/>
  <c r="J87" i="35"/>
  <c r="L87" i="35"/>
  <c r="N87" i="35"/>
  <c r="R87" i="35"/>
  <c r="D88" i="35"/>
  <c r="H88" i="35"/>
  <c r="J88" i="35"/>
  <c r="L88" i="35"/>
  <c r="N88" i="35"/>
  <c r="R88" i="35"/>
  <c r="D89" i="35"/>
  <c r="H89" i="35"/>
  <c r="J89" i="35"/>
  <c r="L89" i="35"/>
  <c r="N89" i="35"/>
  <c r="R89" i="35"/>
  <c r="D90" i="35"/>
  <c r="H90" i="35"/>
  <c r="J90" i="35"/>
  <c r="L90" i="35"/>
  <c r="N90" i="35"/>
  <c r="R90" i="35"/>
  <c r="D91" i="35"/>
  <c r="H91" i="35"/>
  <c r="J91" i="35"/>
  <c r="L91" i="35"/>
  <c r="N91" i="35"/>
  <c r="R91" i="35"/>
  <c r="D92" i="35"/>
  <c r="H92" i="35"/>
  <c r="J92" i="35"/>
  <c r="L92" i="35"/>
  <c r="N92" i="35"/>
  <c r="R92" i="35"/>
  <c r="D93" i="35"/>
  <c r="H93" i="35"/>
  <c r="J93" i="35"/>
  <c r="L93" i="35"/>
  <c r="N93" i="35"/>
  <c r="P93" i="35"/>
  <c r="R93" i="35"/>
  <c r="D94" i="35"/>
  <c r="H94" i="35"/>
  <c r="J94" i="35"/>
  <c r="L94" i="35"/>
  <c r="N94" i="35"/>
  <c r="P94" i="35"/>
  <c r="R94" i="35"/>
  <c r="D95" i="35"/>
  <c r="H95" i="35"/>
  <c r="J95" i="35"/>
  <c r="L95" i="35"/>
  <c r="N95" i="35"/>
  <c r="P95" i="35"/>
  <c r="R95" i="35"/>
  <c r="D96" i="35"/>
  <c r="H96" i="35"/>
  <c r="J96" i="35"/>
  <c r="L96" i="35"/>
  <c r="N96" i="35"/>
  <c r="P96" i="35"/>
  <c r="R96" i="35"/>
  <c r="D97" i="35"/>
  <c r="H97" i="35"/>
  <c r="J97" i="35"/>
  <c r="L97" i="35"/>
  <c r="N97" i="35"/>
  <c r="P97" i="35"/>
  <c r="R97" i="35"/>
  <c r="D98" i="35"/>
  <c r="H98" i="35"/>
  <c r="J98" i="35"/>
  <c r="L98" i="35"/>
  <c r="N98" i="35"/>
  <c r="P98" i="35"/>
  <c r="R98" i="35"/>
  <c r="D99" i="35"/>
  <c r="H99" i="35"/>
  <c r="J99" i="35"/>
  <c r="L99" i="35"/>
  <c r="N99" i="35"/>
  <c r="P99" i="35"/>
  <c r="R99" i="35"/>
  <c r="D100" i="35"/>
  <c r="H100" i="35"/>
  <c r="J100" i="35"/>
  <c r="L100" i="35"/>
  <c r="N100" i="35"/>
  <c r="P100" i="35"/>
  <c r="R100" i="35"/>
  <c r="D101" i="35"/>
  <c r="H101" i="35"/>
  <c r="J101" i="35"/>
  <c r="L101" i="35"/>
  <c r="N101" i="35"/>
  <c r="P101" i="35"/>
  <c r="R101" i="35"/>
  <c r="D102" i="35"/>
  <c r="H102" i="35"/>
  <c r="J102" i="35"/>
  <c r="L102" i="35"/>
  <c r="N102" i="35"/>
  <c r="P102" i="35"/>
  <c r="R102" i="35"/>
  <c r="D103" i="35"/>
  <c r="H103" i="35"/>
  <c r="J103" i="35"/>
  <c r="L103" i="35"/>
  <c r="N103" i="35"/>
  <c r="P103" i="35"/>
  <c r="R103" i="35"/>
  <c r="D104" i="35"/>
  <c r="H104" i="35"/>
  <c r="J104" i="35"/>
  <c r="L104" i="35"/>
  <c r="N104" i="35"/>
  <c r="P104" i="35"/>
  <c r="R104" i="35"/>
  <c r="D105" i="35"/>
  <c r="H105" i="35"/>
  <c r="J105" i="35"/>
  <c r="L105" i="35"/>
  <c r="N105" i="35"/>
  <c r="P105" i="35"/>
  <c r="R105" i="35"/>
  <c r="D106" i="35"/>
  <c r="H106" i="35"/>
  <c r="J106" i="35"/>
  <c r="L106" i="35"/>
  <c r="N106" i="35"/>
  <c r="P106" i="35"/>
  <c r="R106" i="35"/>
  <c r="D107" i="35"/>
  <c r="H107" i="35"/>
  <c r="J107" i="35"/>
  <c r="L107" i="35"/>
  <c r="N107" i="35"/>
  <c r="P107" i="35"/>
  <c r="R107" i="35"/>
  <c r="D108" i="35"/>
  <c r="H108" i="35"/>
  <c r="J108" i="35"/>
  <c r="L108" i="35"/>
  <c r="N108" i="35"/>
  <c r="P108" i="35"/>
  <c r="R108" i="35"/>
  <c r="D109" i="35"/>
  <c r="H109" i="35"/>
  <c r="J109" i="35"/>
  <c r="L109" i="35"/>
  <c r="N109" i="35"/>
  <c r="P109" i="35"/>
  <c r="R109" i="35"/>
  <c r="D110" i="35"/>
  <c r="H110" i="35"/>
  <c r="J110" i="35"/>
  <c r="L110" i="35"/>
  <c r="N110" i="35"/>
  <c r="P110" i="35"/>
  <c r="R110" i="35"/>
  <c r="D111" i="35"/>
  <c r="H111" i="35"/>
  <c r="J111" i="35"/>
  <c r="L111" i="35"/>
  <c r="N111" i="35"/>
  <c r="P111" i="35"/>
  <c r="R111" i="35"/>
  <c r="D112" i="35"/>
  <c r="H112" i="35"/>
  <c r="J112" i="35"/>
  <c r="L112" i="35"/>
  <c r="N112" i="35"/>
  <c r="P112" i="35"/>
  <c r="R112" i="35"/>
  <c r="D113" i="35"/>
  <c r="H113" i="35"/>
  <c r="J113" i="35"/>
  <c r="L113" i="35"/>
  <c r="N113" i="35"/>
  <c r="P113" i="35"/>
  <c r="R113" i="35"/>
  <c r="D114" i="35"/>
  <c r="H114" i="35"/>
  <c r="J114" i="35"/>
  <c r="L114" i="35"/>
  <c r="N114" i="35"/>
  <c r="P114" i="35"/>
  <c r="R114" i="35"/>
  <c r="D115" i="35"/>
  <c r="H115" i="35"/>
  <c r="J115" i="35"/>
  <c r="L115" i="35"/>
  <c r="N115" i="35"/>
  <c r="P115" i="35"/>
  <c r="R115" i="35"/>
  <c r="D116" i="35"/>
  <c r="H116" i="35"/>
  <c r="J116" i="35"/>
  <c r="L116" i="35"/>
  <c r="N116" i="35"/>
  <c r="P116" i="35"/>
  <c r="R116" i="35"/>
  <c r="D117" i="35"/>
  <c r="H117" i="35"/>
  <c r="J117" i="35"/>
  <c r="L117" i="35"/>
  <c r="N117" i="35"/>
  <c r="P117" i="35"/>
  <c r="R117" i="35"/>
  <c r="D118" i="35"/>
  <c r="H118" i="35"/>
  <c r="J118" i="35"/>
  <c r="L118" i="35"/>
  <c r="N118" i="35"/>
  <c r="P118" i="35"/>
  <c r="R118" i="35"/>
  <c r="D119" i="35"/>
  <c r="H119" i="35"/>
  <c r="J119" i="35"/>
  <c r="L119" i="35"/>
  <c r="N119" i="35"/>
  <c r="P119" i="35"/>
  <c r="R119" i="35"/>
  <c r="D120" i="35"/>
  <c r="H120" i="35"/>
  <c r="J120" i="35"/>
  <c r="L120" i="35"/>
  <c r="N120" i="35"/>
  <c r="P120" i="35"/>
  <c r="R120" i="35"/>
  <c r="D121" i="35"/>
  <c r="H121" i="35"/>
  <c r="J121" i="35"/>
  <c r="L121" i="35"/>
  <c r="N121" i="35"/>
  <c r="P121" i="35"/>
  <c r="R121" i="35"/>
  <c r="D122" i="35"/>
  <c r="H122" i="35"/>
  <c r="J122" i="35"/>
  <c r="L122" i="35"/>
  <c r="N122" i="35"/>
  <c r="P122" i="35"/>
  <c r="R122" i="35"/>
  <c r="D123" i="35"/>
  <c r="H123" i="35"/>
  <c r="J123" i="35"/>
  <c r="L123" i="35"/>
  <c r="N123" i="35"/>
  <c r="P123" i="35"/>
  <c r="R123" i="35"/>
  <c r="D124" i="35"/>
  <c r="H124" i="35"/>
  <c r="J124" i="35"/>
  <c r="L124" i="35"/>
  <c r="N124" i="35"/>
  <c r="P124" i="35"/>
  <c r="R124" i="35"/>
  <c r="D125" i="35"/>
  <c r="H125" i="35"/>
  <c r="J125" i="35"/>
  <c r="L125" i="35"/>
  <c r="N125" i="35"/>
  <c r="P125" i="35"/>
  <c r="R125" i="35"/>
  <c r="D126" i="35"/>
  <c r="H126" i="35"/>
  <c r="J126" i="35"/>
  <c r="L126" i="35"/>
  <c r="N126" i="35"/>
  <c r="P126" i="35"/>
  <c r="R126" i="35"/>
  <c r="D127" i="35"/>
  <c r="H127" i="35"/>
  <c r="J127" i="35"/>
  <c r="L127" i="35"/>
  <c r="N127" i="35"/>
  <c r="P127" i="35"/>
  <c r="R127" i="35"/>
  <c r="D128" i="35"/>
  <c r="H128" i="35"/>
  <c r="J128" i="35"/>
  <c r="L128" i="35"/>
  <c r="N128" i="35"/>
  <c r="P128" i="35"/>
  <c r="R128" i="35"/>
  <c r="D129" i="35"/>
  <c r="H129" i="35"/>
  <c r="J129" i="35"/>
  <c r="L129" i="35"/>
  <c r="N129" i="35"/>
  <c r="P129" i="35"/>
  <c r="R129" i="35"/>
  <c r="D130" i="35"/>
  <c r="H130" i="35"/>
  <c r="J130" i="35"/>
  <c r="L130" i="35"/>
  <c r="N130" i="35"/>
  <c r="P130" i="35"/>
  <c r="R130" i="35"/>
  <c r="D131" i="35"/>
  <c r="H131" i="35"/>
  <c r="J131" i="35"/>
  <c r="L131" i="35"/>
  <c r="N131" i="35"/>
  <c r="P131" i="35"/>
  <c r="R131" i="35"/>
  <c r="D132" i="35"/>
  <c r="H132" i="35"/>
  <c r="J132" i="35"/>
  <c r="L132" i="35"/>
  <c r="N132" i="35"/>
  <c r="P132" i="35"/>
  <c r="R132" i="35"/>
  <c r="D133" i="35"/>
  <c r="H133" i="35"/>
  <c r="J133" i="35"/>
  <c r="L133" i="35"/>
  <c r="N133" i="35"/>
  <c r="P133" i="35"/>
  <c r="R133" i="35"/>
  <c r="D134" i="35"/>
  <c r="H134" i="35"/>
  <c r="J134" i="35"/>
  <c r="L134" i="35"/>
  <c r="N134" i="35"/>
  <c r="P134" i="35"/>
  <c r="R134" i="35"/>
  <c r="D135" i="35"/>
  <c r="H135" i="35"/>
  <c r="J135" i="35"/>
  <c r="L135" i="35"/>
  <c r="N135" i="35"/>
  <c r="P135" i="35"/>
  <c r="R135" i="35"/>
  <c r="D136" i="35"/>
  <c r="H136" i="35"/>
  <c r="J136" i="35"/>
  <c r="L136" i="35"/>
  <c r="N136" i="35"/>
  <c r="P136" i="35"/>
  <c r="R136" i="35"/>
  <c r="D137" i="35"/>
  <c r="H137" i="35"/>
  <c r="J137" i="35"/>
  <c r="L137" i="35"/>
  <c r="N137" i="35"/>
  <c r="P137" i="35"/>
  <c r="R137" i="35"/>
  <c r="D138" i="35"/>
  <c r="H138" i="35"/>
  <c r="J138" i="35"/>
  <c r="L138" i="35"/>
  <c r="N138" i="35"/>
  <c r="P138" i="35"/>
  <c r="R138" i="35"/>
  <c r="D139" i="35"/>
  <c r="H139" i="35"/>
  <c r="J139" i="35"/>
  <c r="L139" i="35"/>
  <c r="N139" i="35"/>
  <c r="P139" i="35"/>
  <c r="R139" i="35"/>
  <c r="D140" i="35"/>
  <c r="H140" i="35"/>
  <c r="J140" i="35"/>
  <c r="L140" i="35"/>
  <c r="N140" i="35"/>
  <c r="P140" i="35"/>
  <c r="R140" i="35"/>
  <c r="D141" i="35"/>
  <c r="H141" i="35"/>
  <c r="J141" i="35"/>
  <c r="L141" i="35"/>
  <c r="N141" i="35"/>
  <c r="P141" i="35"/>
  <c r="R141" i="35"/>
  <c r="D142" i="35"/>
  <c r="H142" i="35"/>
  <c r="J142" i="35"/>
  <c r="L142" i="35"/>
  <c r="N142" i="35"/>
  <c r="P142" i="35"/>
  <c r="R142" i="35"/>
  <c r="D143" i="35"/>
  <c r="H143" i="35"/>
  <c r="J143" i="35"/>
  <c r="L143" i="35"/>
  <c r="N143" i="35"/>
  <c r="P143" i="35"/>
  <c r="R143" i="35"/>
  <c r="D144" i="35"/>
  <c r="H144" i="35"/>
  <c r="J144" i="35"/>
  <c r="L144" i="35"/>
  <c r="N144" i="35"/>
  <c r="P144" i="35"/>
  <c r="R144" i="35"/>
  <c r="D145" i="35"/>
  <c r="H145" i="35"/>
  <c r="J145" i="35"/>
  <c r="L145" i="35"/>
  <c r="N145" i="35"/>
  <c r="P145" i="35"/>
  <c r="R145" i="35"/>
  <c r="D146" i="35"/>
  <c r="H146" i="35"/>
  <c r="J146" i="35"/>
  <c r="L146" i="35"/>
  <c r="N146" i="35"/>
  <c r="P146" i="35"/>
  <c r="R146" i="35"/>
  <c r="D147" i="35"/>
  <c r="H147" i="35"/>
  <c r="J147" i="35"/>
  <c r="L147" i="35"/>
  <c r="N147" i="35"/>
  <c r="P147" i="35"/>
  <c r="R147" i="35"/>
  <c r="D148" i="35"/>
  <c r="H148" i="35"/>
  <c r="J148" i="35"/>
  <c r="L148" i="35"/>
  <c r="N148" i="35"/>
  <c r="P148" i="35"/>
  <c r="R148" i="35"/>
  <c r="D149" i="35"/>
  <c r="H149" i="35"/>
  <c r="J149" i="35"/>
  <c r="L149" i="35"/>
  <c r="N149" i="35"/>
  <c r="P149" i="35"/>
  <c r="R149" i="35"/>
  <c r="D150" i="35"/>
  <c r="H150" i="35"/>
  <c r="J150" i="35"/>
  <c r="L150" i="35"/>
  <c r="N150" i="35"/>
  <c r="P150" i="35"/>
  <c r="R150" i="35"/>
  <c r="D151" i="35"/>
  <c r="H151" i="35"/>
  <c r="J151" i="35"/>
  <c r="L151" i="35"/>
  <c r="N151" i="35"/>
  <c r="P151" i="35"/>
  <c r="R151" i="35"/>
  <c r="D152" i="35"/>
  <c r="H152" i="35"/>
  <c r="J152" i="35"/>
  <c r="L152" i="35"/>
  <c r="N152" i="35"/>
  <c r="P152" i="35"/>
  <c r="R152" i="35"/>
  <c r="D153" i="35"/>
  <c r="H153" i="35"/>
  <c r="J153" i="35"/>
  <c r="L153" i="35"/>
  <c r="N153" i="35"/>
  <c r="P153" i="35"/>
  <c r="R153" i="35"/>
  <c r="D154" i="35"/>
  <c r="H154" i="35"/>
  <c r="J154" i="35"/>
  <c r="L154" i="35"/>
  <c r="N154" i="35"/>
  <c r="P154" i="35"/>
  <c r="R154" i="35"/>
  <c r="D155" i="35"/>
  <c r="H155" i="35"/>
  <c r="J155" i="35"/>
  <c r="L155" i="35"/>
  <c r="N155" i="35"/>
  <c r="P155" i="35"/>
  <c r="R155" i="35"/>
  <c r="D156" i="35"/>
  <c r="H156" i="35"/>
  <c r="J156" i="35"/>
  <c r="L156" i="35"/>
  <c r="N156" i="35"/>
  <c r="P156" i="35"/>
  <c r="R156" i="35"/>
  <c r="D157" i="35"/>
  <c r="H157" i="35"/>
  <c r="J157" i="35"/>
  <c r="L157" i="35"/>
  <c r="N157" i="35"/>
  <c r="P157" i="35"/>
  <c r="R157" i="35"/>
  <c r="D158" i="35"/>
  <c r="H158" i="35"/>
  <c r="J158" i="35"/>
  <c r="L158" i="35"/>
  <c r="N158" i="35"/>
  <c r="P158" i="35"/>
  <c r="R158" i="35"/>
  <c r="D159" i="35"/>
  <c r="H159" i="35"/>
  <c r="J159" i="35"/>
  <c r="L159" i="35"/>
  <c r="N159" i="35"/>
  <c r="P159" i="35"/>
  <c r="R159" i="35"/>
  <c r="D160" i="35"/>
  <c r="H160" i="35"/>
  <c r="J160" i="35"/>
  <c r="L160" i="35"/>
  <c r="N160" i="35"/>
  <c r="P160" i="35"/>
  <c r="R160" i="35"/>
  <c r="D161" i="35"/>
  <c r="H161" i="35"/>
  <c r="J161" i="35"/>
  <c r="L161" i="35"/>
  <c r="N161" i="35"/>
  <c r="P161" i="35"/>
  <c r="R161" i="35"/>
  <c r="D162" i="35"/>
  <c r="H162" i="35"/>
  <c r="J162" i="35"/>
  <c r="L162" i="35"/>
  <c r="N162" i="35"/>
  <c r="P162" i="35"/>
  <c r="R162" i="35"/>
  <c r="D163" i="35"/>
  <c r="H163" i="35"/>
  <c r="J163" i="35"/>
  <c r="L163" i="35"/>
  <c r="N163" i="35"/>
  <c r="P163" i="35"/>
  <c r="R163" i="35"/>
  <c r="D164" i="35"/>
  <c r="H164" i="35"/>
  <c r="J164" i="35"/>
  <c r="L164" i="35"/>
  <c r="N164" i="35"/>
  <c r="P164" i="35"/>
  <c r="R164" i="35"/>
  <c r="D165" i="35"/>
  <c r="H165" i="35"/>
  <c r="J165" i="35"/>
  <c r="L165" i="35"/>
  <c r="N165" i="35"/>
  <c r="P165" i="35"/>
  <c r="R165" i="35"/>
  <c r="D166" i="35"/>
  <c r="H166" i="35"/>
  <c r="J166" i="35"/>
  <c r="L166" i="35"/>
  <c r="N166" i="35"/>
  <c r="P166" i="35"/>
  <c r="R166" i="35"/>
  <c r="D167" i="35"/>
  <c r="H167" i="35"/>
  <c r="J167" i="35"/>
  <c r="L167" i="35"/>
  <c r="N167" i="35"/>
  <c r="P167" i="35"/>
  <c r="R167" i="35"/>
  <c r="D168" i="35"/>
  <c r="H168" i="35"/>
  <c r="J168" i="35"/>
  <c r="L168" i="35"/>
  <c r="N168" i="35"/>
  <c r="P168" i="35"/>
  <c r="R168" i="35"/>
  <c r="D169" i="35"/>
  <c r="H169" i="35"/>
  <c r="J169" i="35"/>
  <c r="L169" i="35"/>
  <c r="N169" i="35"/>
  <c r="P169" i="35"/>
  <c r="R169" i="35"/>
  <c r="D170" i="35"/>
  <c r="H170" i="35"/>
  <c r="J170" i="35"/>
  <c r="L170" i="35"/>
  <c r="N170" i="35"/>
  <c r="P170" i="35"/>
  <c r="R170" i="35"/>
  <c r="D171" i="35"/>
  <c r="H171" i="35"/>
  <c r="J171" i="35"/>
  <c r="L171" i="35"/>
  <c r="N171" i="35"/>
  <c r="P171" i="35"/>
  <c r="R171" i="35"/>
  <c r="D172" i="35"/>
  <c r="H172" i="35"/>
  <c r="J172" i="35"/>
  <c r="L172" i="35"/>
  <c r="N172" i="35"/>
  <c r="P172" i="35"/>
  <c r="R172" i="35"/>
  <c r="D173" i="35"/>
  <c r="H173" i="35"/>
  <c r="J173" i="35"/>
  <c r="L173" i="35"/>
  <c r="N173" i="35"/>
  <c r="P173" i="35"/>
  <c r="R173" i="35"/>
  <c r="D174" i="35"/>
  <c r="H174" i="35"/>
  <c r="J174" i="35"/>
  <c r="L174" i="35"/>
  <c r="N174" i="35"/>
  <c r="P174" i="35"/>
  <c r="R174" i="35"/>
  <c r="D175" i="35"/>
  <c r="H175" i="35"/>
  <c r="J175" i="35"/>
  <c r="L175" i="35"/>
  <c r="N175" i="35"/>
  <c r="P175" i="35"/>
  <c r="R175" i="35"/>
  <c r="D176" i="35"/>
  <c r="H176" i="35"/>
  <c r="J176" i="35"/>
  <c r="L176" i="35"/>
  <c r="N176" i="35"/>
  <c r="P176" i="35"/>
  <c r="R176" i="35"/>
  <c r="D177" i="35"/>
  <c r="H177" i="35"/>
  <c r="J177" i="35"/>
  <c r="L177" i="35"/>
  <c r="N177" i="35"/>
  <c r="P177" i="35"/>
  <c r="R177" i="35"/>
  <c r="D178" i="35"/>
  <c r="H178" i="35"/>
  <c r="J178" i="35"/>
  <c r="L178" i="35"/>
  <c r="N178" i="35"/>
  <c r="P178" i="35"/>
  <c r="R178" i="35"/>
  <c r="D179" i="35"/>
  <c r="H179" i="35"/>
  <c r="J179" i="35"/>
  <c r="L179" i="35"/>
  <c r="N179" i="35"/>
  <c r="P179" i="35"/>
  <c r="R179" i="35"/>
  <c r="D180" i="35"/>
  <c r="H180" i="35"/>
  <c r="J180" i="35"/>
  <c r="L180" i="35"/>
  <c r="N180" i="35"/>
  <c r="P180" i="35"/>
  <c r="R180" i="35"/>
  <c r="D181" i="35"/>
  <c r="H181" i="35"/>
  <c r="J181" i="35"/>
  <c r="L181" i="35"/>
  <c r="N181" i="35"/>
  <c r="P181" i="35"/>
  <c r="R181" i="35"/>
  <c r="D182" i="35"/>
  <c r="H182" i="35"/>
  <c r="J182" i="35"/>
  <c r="L182" i="35"/>
  <c r="N182" i="35"/>
  <c r="P182" i="35"/>
  <c r="R182" i="35"/>
  <c r="D183" i="35"/>
  <c r="H183" i="35"/>
  <c r="J183" i="35"/>
  <c r="L183" i="35"/>
  <c r="N183" i="35"/>
  <c r="P183" i="35"/>
  <c r="R183" i="35"/>
  <c r="D184" i="35"/>
  <c r="H184" i="35"/>
  <c r="J184" i="35"/>
  <c r="L184" i="35"/>
  <c r="N184" i="35"/>
  <c r="P184" i="35"/>
  <c r="R184" i="35"/>
  <c r="D185" i="35"/>
  <c r="H185" i="35"/>
  <c r="J185" i="35"/>
  <c r="L185" i="35"/>
  <c r="N185" i="35"/>
  <c r="P185" i="35"/>
  <c r="R185" i="35"/>
  <c r="D186" i="35"/>
  <c r="H186" i="35"/>
  <c r="J186" i="35"/>
  <c r="L186" i="35"/>
  <c r="N186" i="35"/>
  <c r="P186" i="35"/>
  <c r="R186" i="35"/>
  <c r="D187" i="35"/>
  <c r="H187" i="35"/>
  <c r="J187" i="35"/>
  <c r="L187" i="35"/>
  <c r="N187" i="35"/>
  <c r="P187" i="35"/>
  <c r="R187" i="35"/>
  <c r="D188" i="35"/>
  <c r="H188" i="35"/>
  <c r="J188" i="35"/>
  <c r="L188" i="35"/>
  <c r="N188" i="35"/>
  <c r="P188" i="35"/>
  <c r="R188" i="35"/>
  <c r="D189" i="35"/>
  <c r="H189" i="35"/>
  <c r="J189" i="35"/>
  <c r="L189" i="35"/>
  <c r="N189" i="35"/>
  <c r="P189" i="35"/>
  <c r="R189" i="35"/>
  <c r="D190" i="35"/>
  <c r="H190" i="35"/>
  <c r="J190" i="35"/>
  <c r="L190" i="35"/>
  <c r="N190" i="35"/>
  <c r="P190" i="35"/>
  <c r="R190" i="35"/>
  <c r="D191" i="35"/>
  <c r="H191" i="35"/>
  <c r="J191" i="35"/>
  <c r="L191" i="35"/>
  <c r="N191" i="35"/>
  <c r="P191" i="35"/>
  <c r="R191" i="35"/>
  <c r="D192" i="35"/>
  <c r="H192" i="35"/>
  <c r="J192" i="35"/>
  <c r="L192" i="35"/>
  <c r="N192" i="35"/>
  <c r="P192" i="35"/>
  <c r="R192" i="35"/>
  <c r="D193" i="35"/>
  <c r="H193" i="35"/>
  <c r="J193" i="35"/>
  <c r="L193" i="35"/>
  <c r="N193" i="35"/>
  <c r="P193" i="35"/>
  <c r="R193" i="35"/>
  <c r="D194" i="35"/>
  <c r="H194" i="35"/>
  <c r="J194" i="35"/>
  <c r="L194" i="35"/>
  <c r="N194" i="35"/>
  <c r="P194" i="35"/>
  <c r="R194" i="35"/>
  <c r="D195" i="35"/>
  <c r="H195" i="35"/>
  <c r="J195" i="35"/>
  <c r="L195" i="35"/>
  <c r="N195" i="35"/>
  <c r="P195" i="35"/>
  <c r="R195" i="35"/>
  <c r="D196" i="35"/>
  <c r="H196" i="35"/>
  <c r="J196" i="35"/>
  <c r="L196" i="35"/>
  <c r="N196" i="35"/>
  <c r="P196" i="35"/>
  <c r="R196" i="35"/>
  <c r="D197" i="35"/>
  <c r="H197" i="35"/>
  <c r="J197" i="35"/>
  <c r="L197" i="35"/>
  <c r="N197" i="35"/>
  <c r="P197" i="35"/>
  <c r="R197" i="35"/>
  <c r="D198" i="35"/>
  <c r="H198" i="35"/>
  <c r="J198" i="35"/>
  <c r="L198" i="35"/>
  <c r="N198" i="35"/>
  <c r="P198" i="35"/>
  <c r="R198" i="35"/>
  <c r="D199" i="35"/>
  <c r="H199" i="35"/>
  <c r="J199" i="35"/>
  <c r="L199" i="35"/>
  <c r="N199" i="35"/>
  <c r="P199" i="35"/>
  <c r="R199" i="35"/>
  <c r="D200" i="35"/>
  <c r="H200" i="35"/>
  <c r="J200" i="35"/>
  <c r="L200" i="35"/>
  <c r="N200" i="35"/>
  <c r="P200" i="35"/>
  <c r="R200" i="35"/>
  <c r="D201" i="35"/>
  <c r="H201" i="35"/>
  <c r="J201" i="35"/>
  <c r="L201" i="35"/>
  <c r="N201" i="35"/>
  <c r="P201" i="35"/>
  <c r="R201" i="35"/>
  <c r="D202" i="35"/>
  <c r="H202" i="35"/>
  <c r="J202" i="35"/>
  <c r="L202" i="35"/>
  <c r="N202" i="35"/>
  <c r="P202" i="35"/>
  <c r="R202" i="35"/>
  <c r="D203" i="35"/>
  <c r="H203" i="35"/>
  <c r="J203" i="35"/>
  <c r="L203" i="35"/>
  <c r="N203" i="35"/>
  <c r="P203" i="35"/>
  <c r="R203" i="35"/>
  <c r="D204" i="35"/>
  <c r="H204" i="35"/>
  <c r="J204" i="35"/>
  <c r="L204" i="35"/>
  <c r="N204" i="35"/>
  <c r="P204" i="35"/>
  <c r="R204" i="35"/>
  <c r="D205" i="35"/>
  <c r="H205" i="35"/>
  <c r="J205" i="35"/>
  <c r="L205" i="35"/>
  <c r="N205" i="35"/>
  <c r="P205" i="35"/>
  <c r="R205" i="35"/>
  <c r="D206" i="35"/>
  <c r="H206" i="35"/>
  <c r="J206" i="35"/>
  <c r="L206" i="35"/>
  <c r="N206" i="35"/>
  <c r="P206" i="35"/>
  <c r="R206" i="35"/>
  <c r="D207" i="35"/>
  <c r="H207" i="35"/>
  <c r="J207" i="35"/>
  <c r="L207" i="35"/>
  <c r="N207" i="35"/>
  <c r="P207" i="35"/>
  <c r="R207" i="35"/>
  <c r="D208" i="35"/>
  <c r="H208" i="35"/>
  <c r="J208" i="35"/>
  <c r="L208" i="35"/>
  <c r="N208" i="35"/>
  <c r="P208" i="35"/>
  <c r="R208" i="35"/>
  <c r="D209" i="35"/>
  <c r="H209" i="35"/>
  <c r="J209" i="35"/>
  <c r="L209" i="35"/>
  <c r="N209" i="35"/>
  <c r="P209" i="35"/>
  <c r="R209" i="35"/>
  <c r="D210" i="35"/>
  <c r="H210" i="35"/>
  <c r="J210" i="35"/>
  <c r="L210" i="35"/>
  <c r="N210" i="35"/>
  <c r="P210" i="35"/>
  <c r="R210" i="35"/>
  <c r="D211" i="35"/>
  <c r="H211" i="35"/>
  <c r="J211" i="35"/>
  <c r="L211" i="35"/>
  <c r="N211" i="35"/>
  <c r="P211" i="35"/>
  <c r="R211" i="35"/>
  <c r="D212" i="35"/>
  <c r="H212" i="35"/>
  <c r="J212" i="35"/>
  <c r="L212" i="35"/>
  <c r="N212" i="35"/>
  <c r="P212" i="35"/>
  <c r="R212" i="35"/>
  <c r="D213" i="35"/>
  <c r="H213" i="35"/>
  <c r="J213" i="35"/>
  <c r="L213" i="35"/>
  <c r="N213" i="35"/>
  <c r="P213" i="35"/>
  <c r="R213" i="35"/>
  <c r="D214" i="35"/>
  <c r="H214" i="35"/>
  <c r="J214" i="35"/>
  <c r="L214" i="35"/>
  <c r="N214" i="35"/>
  <c r="P214" i="35"/>
  <c r="R214" i="35"/>
  <c r="D215" i="35"/>
  <c r="H215" i="35"/>
  <c r="J215" i="35"/>
  <c r="L215" i="35"/>
  <c r="N215" i="35"/>
  <c r="P215" i="35"/>
  <c r="R215" i="35"/>
  <c r="D216" i="35"/>
  <c r="H216" i="35"/>
  <c r="J216" i="35"/>
  <c r="L216" i="35"/>
  <c r="N216" i="35"/>
  <c r="P216" i="35"/>
  <c r="R216" i="35"/>
  <c r="D217" i="35"/>
  <c r="H217" i="35"/>
  <c r="J217" i="35"/>
  <c r="L217" i="35"/>
  <c r="N217" i="35"/>
  <c r="P217" i="35"/>
  <c r="R217" i="35"/>
  <c r="D218" i="35"/>
  <c r="H218" i="35"/>
  <c r="J218" i="35"/>
  <c r="L218" i="35"/>
  <c r="N218" i="35"/>
  <c r="P218" i="35"/>
  <c r="R218" i="35"/>
  <c r="D219" i="35"/>
  <c r="H219" i="35"/>
  <c r="J219" i="35"/>
  <c r="L219" i="35"/>
  <c r="N219" i="35"/>
  <c r="P219" i="35"/>
  <c r="R219" i="35"/>
  <c r="D220" i="35"/>
  <c r="H220" i="35"/>
  <c r="J220" i="35"/>
  <c r="L220" i="35"/>
  <c r="N220" i="35"/>
  <c r="P220" i="35"/>
  <c r="R220" i="35"/>
  <c r="D221" i="35"/>
  <c r="H221" i="35"/>
  <c r="J221" i="35"/>
  <c r="L221" i="35"/>
  <c r="N221" i="35"/>
  <c r="P221" i="35"/>
  <c r="R221" i="35"/>
  <c r="D222" i="35"/>
  <c r="H222" i="35"/>
  <c r="J222" i="35"/>
  <c r="L222" i="35"/>
  <c r="N222" i="35"/>
  <c r="P222" i="35"/>
  <c r="R222" i="35"/>
  <c r="D223" i="35"/>
  <c r="H223" i="35"/>
  <c r="J223" i="35"/>
  <c r="L223" i="35"/>
  <c r="N223" i="35"/>
  <c r="P223" i="35"/>
  <c r="R223" i="35"/>
  <c r="D224" i="35"/>
  <c r="H224" i="35"/>
  <c r="J224" i="35"/>
  <c r="L224" i="35"/>
  <c r="N224" i="35"/>
  <c r="P224" i="35"/>
  <c r="R224" i="35"/>
  <c r="D225" i="35"/>
  <c r="H225" i="35"/>
  <c r="J225" i="35"/>
  <c r="L225" i="35"/>
  <c r="N225" i="35"/>
  <c r="P225" i="35"/>
  <c r="R225" i="35"/>
  <c r="D226" i="35"/>
  <c r="H226" i="35"/>
  <c r="J226" i="35"/>
  <c r="L226" i="35"/>
  <c r="N226" i="35"/>
  <c r="P226" i="35"/>
  <c r="R226" i="35"/>
  <c r="D227" i="35"/>
  <c r="H227" i="35"/>
  <c r="J227" i="35"/>
  <c r="L227" i="35"/>
  <c r="N227" i="35"/>
  <c r="P227" i="35"/>
  <c r="R227" i="35"/>
  <c r="D228" i="35"/>
  <c r="H228" i="35"/>
  <c r="J228" i="35"/>
  <c r="L228" i="35"/>
  <c r="N228" i="35"/>
  <c r="P228" i="35"/>
  <c r="R228" i="35"/>
  <c r="D229" i="35"/>
  <c r="H229" i="35"/>
  <c r="J229" i="35"/>
  <c r="L229" i="35"/>
  <c r="N229" i="35"/>
  <c r="P229" i="35"/>
  <c r="R229" i="35"/>
  <c r="D230" i="35"/>
  <c r="H230" i="35"/>
  <c r="J230" i="35"/>
  <c r="L230" i="35"/>
  <c r="N230" i="35"/>
  <c r="P230" i="35"/>
  <c r="R230" i="35"/>
  <c r="D231" i="35"/>
  <c r="H231" i="35"/>
  <c r="J231" i="35"/>
  <c r="L231" i="35"/>
  <c r="N231" i="35"/>
  <c r="P231" i="35"/>
  <c r="R231" i="35"/>
  <c r="D232" i="35"/>
  <c r="H232" i="35"/>
  <c r="J232" i="35"/>
  <c r="L232" i="35"/>
  <c r="N232" i="35"/>
  <c r="P232" i="35"/>
  <c r="R232" i="35"/>
  <c r="D233" i="35"/>
  <c r="H233" i="35"/>
  <c r="J233" i="35"/>
  <c r="L233" i="35"/>
  <c r="N233" i="35"/>
  <c r="P233" i="35"/>
  <c r="R233" i="35"/>
  <c r="D234" i="35"/>
  <c r="H234" i="35"/>
  <c r="J234" i="35"/>
  <c r="L234" i="35"/>
  <c r="N234" i="35"/>
  <c r="P234" i="35"/>
  <c r="R234" i="35"/>
  <c r="D235" i="35"/>
  <c r="H235" i="35"/>
  <c r="J235" i="35"/>
  <c r="L235" i="35"/>
  <c r="N235" i="35"/>
  <c r="P235" i="35"/>
  <c r="R235" i="35"/>
  <c r="D236" i="35"/>
  <c r="H236" i="35"/>
  <c r="J236" i="35"/>
  <c r="L236" i="35"/>
  <c r="N236" i="35"/>
  <c r="P236" i="35"/>
  <c r="R236" i="35"/>
  <c r="D237" i="35"/>
  <c r="H237" i="35"/>
  <c r="J237" i="35"/>
  <c r="L237" i="35"/>
  <c r="N237" i="35"/>
  <c r="P237" i="35"/>
  <c r="R237" i="35"/>
  <c r="D238" i="35"/>
  <c r="H238" i="35"/>
  <c r="J238" i="35"/>
  <c r="L238" i="35"/>
  <c r="N238" i="35"/>
  <c r="P238" i="35"/>
  <c r="R238" i="35"/>
  <c r="D239" i="35"/>
  <c r="H239" i="35"/>
  <c r="J239" i="35"/>
  <c r="L239" i="35"/>
  <c r="N239" i="35"/>
  <c r="P239" i="35"/>
  <c r="R239" i="35"/>
  <c r="D240" i="35"/>
  <c r="H240" i="35"/>
  <c r="J240" i="35"/>
  <c r="L240" i="35"/>
  <c r="N240" i="35"/>
  <c r="P240" i="35"/>
  <c r="R240" i="35"/>
  <c r="D241" i="35"/>
  <c r="H241" i="35"/>
  <c r="J241" i="35"/>
  <c r="L241" i="35"/>
  <c r="N241" i="35"/>
  <c r="P241" i="35"/>
  <c r="R241" i="35"/>
  <c r="D242" i="35"/>
  <c r="H242" i="35"/>
  <c r="J242" i="35"/>
  <c r="L242" i="35"/>
  <c r="N242" i="35"/>
  <c r="P242" i="35"/>
  <c r="R242" i="35"/>
  <c r="D243" i="35"/>
  <c r="H243" i="35"/>
  <c r="J243" i="35"/>
  <c r="L243" i="35"/>
  <c r="N243" i="35"/>
  <c r="P243" i="35"/>
  <c r="R243" i="35"/>
  <c r="D244" i="35"/>
  <c r="H244" i="35"/>
  <c r="J244" i="35"/>
  <c r="L244" i="35"/>
  <c r="N244" i="35"/>
  <c r="P244" i="35"/>
  <c r="R244" i="35"/>
  <c r="D245" i="35"/>
  <c r="H245" i="35"/>
  <c r="J245" i="35"/>
  <c r="L245" i="35"/>
  <c r="N245" i="35"/>
  <c r="P245" i="35"/>
  <c r="R245" i="35"/>
  <c r="D246" i="35"/>
  <c r="H246" i="35"/>
  <c r="J246" i="35"/>
  <c r="L246" i="35"/>
  <c r="N246" i="35"/>
  <c r="P246" i="35"/>
  <c r="R246" i="35"/>
  <c r="D247" i="35"/>
  <c r="H247" i="35"/>
  <c r="J247" i="35"/>
  <c r="L247" i="35"/>
  <c r="N247" i="35"/>
  <c r="P247" i="35"/>
  <c r="R247" i="35"/>
  <c r="D248" i="35"/>
  <c r="H248" i="35"/>
  <c r="J248" i="35"/>
  <c r="L248" i="35"/>
  <c r="N248" i="35"/>
  <c r="P248" i="35"/>
  <c r="R248" i="35"/>
  <c r="D249" i="35"/>
  <c r="H249" i="35"/>
  <c r="J249" i="35"/>
  <c r="L249" i="35"/>
  <c r="N249" i="35"/>
  <c r="P249" i="35"/>
  <c r="R249" i="35"/>
  <c r="D250" i="35"/>
  <c r="H250" i="35"/>
  <c r="J250" i="35"/>
  <c r="L250" i="35"/>
  <c r="N250" i="35"/>
  <c r="P250" i="35"/>
  <c r="R250" i="35"/>
  <c r="D251" i="35"/>
  <c r="H251" i="35"/>
  <c r="J251" i="35"/>
  <c r="L251" i="35"/>
  <c r="N251" i="35"/>
  <c r="P251" i="35"/>
  <c r="R251" i="35"/>
  <c r="D252" i="35"/>
  <c r="H252" i="35"/>
  <c r="J252" i="35"/>
  <c r="L252" i="35"/>
  <c r="N252" i="35"/>
  <c r="P252" i="35"/>
  <c r="R252" i="35"/>
  <c r="D253" i="35"/>
  <c r="H253" i="35"/>
  <c r="J253" i="35"/>
  <c r="L253" i="35"/>
  <c r="N253" i="35"/>
  <c r="P253" i="35"/>
  <c r="R253" i="35"/>
  <c r="D254" i="35"/>
  <c r="H254" i="35"/>
  <c r="J254" i="35"/>
  <c r="L254" i="35"/>
  <c r="N254" i="35"/>
  <c r="P254" i="35"/>
  <c r="R254" i="35"/>
  <c r="D255" i="35"/>
  <c r="H255" i="35"/>
  <c r="J255" i="35"/>
  <c r="L255" i="35"/>
  <c r="N255" i="35"/>
  <c r="P255" i="35"/>
  <c r="R255" i="35"/>
  <c r="D256" i="35"/>
  <c r="H256" i="35"/>
  <c r="J256" i="35"/>
  <c r="L256" i="35"/>
  <c r="N256" i="35"/>
  <c r="P256" i="35"/>
  <c r="R256" i="35"/>
  <c r="D257" i="35"/>
  <c r="H257" i="35"/>
  <c r="J257" i="35"/>
  <c r="L257" i="35"/>
  <c r="N257" i="35"/>
  <c r="P257" i="35"/>
  <c r="R257" i="35"/>
  <c r="D258" i="35"/>
  <c r="H258" i="35"/>
  <c r="J258" i="35"/>
  <c r="L258" i="35"/>
  <c r="N258" i="35"/>
  <c r="P258" i="35"/>
  <c r="R258" i="35"/>
  <c r="D259" i="35"/>
  <c r="H259" i="35"/>
  <c r="J259" i="35"/>
  <c r="L259" i="35"/>
  <c r="N259" i="35"/>
  <c r="P259" i="35"/>
  <c r="R259" i="35"/>
  <c r="D260" i="35"/>
  <c r="H260" i="35"/>
  <c r="J260" i="35"/>
  <c r="L260" i="35"/>
  <c r="N260" i="35"/>
  <c r="P260" i="35"/>
  <c r="R260" i="35"/>
  <c r="D261" i="35"/>
  <c r="H261" i="35"/>
  <c r="J261" i="35"/>
  <c r="L261" i="35"/>
  <c r="N261" i="35"/>
  <c r="P261" i="35"/>
  <c r="R261" i="35"/>
  <c r="D262" i="35"/>
  <c r="H262" i="35"/>
  <c r="J262" i="35"/>
  <c r="L262" i="35"/>
  <c r="N262" i="35"/>
  <c r="P262" i="35"/>
  <c r="R262" i="35"/>
  <c r="D263" i="35"/>
  <c r="H263" i="35"/>
  <c r="J263" i="35"/>
  <c r="L263" i="35"/>
  <c r="N263" i="35"/>
  <c r="P263" i="35"/>
  <c r="R263" i="35"/>
  <c r="D264" i="35"/>
  <c r="H264" i="35"/>
  <c r="J264" i="35"/>
  <c r="L264" i="35"/>
  <c r="N264" i="35"/>
  <c r="P264" i="35"/>
  <c r="R264" i="35"/>
  <c r="D265" i="35"/>
  <c r="H265" i="35"/>
  <c r="J265" i="35"/>
  <c r="L265" i="35"/>
  <c r="N265" i="35"/>
  <c r="P265" i="35"/>
  <c r="R265" i="35"/>
  <c r="D266" i="35"/>
  <c r="H266" i="35"/>
  <c r="J266" i="35"/>
  <c r="L266" i="35"/>
  <c r="N266" i="35"/>
  <c r="P266" i="35"/>
  <c r="R266" i="35"/>
  <c r="D267" i="35"/>
  <c r="H267" i="35"/>
  <c r="J267" i="35"/>
  <c r="L267" i="35"/>
  <c r="N267" i="35"/>
  <c r="P267" i="35"/>
  <c r="R267" i="35"/>
  <c r="D268" i="35"/>
  <c r="H268" i="35"/>
  <c r="J268" i="35"/>
  <c r="L268" i="35"/>
  <c r="N268" i="35"/>
  <c r="P268" i="35"/>
  <c r="R268" i="35"/>
  <c r="D269" i="35"/>
  <c r="H269" i="35"/>
  <c r="J269" i="35"/>
  <c r="L269" i="35"/>
  <c r="N269" i="35"/>
  <c r="P269" i="35"/>
  <c r="R269" i="35"/>
  <c r="D270" i="35"/>
  <c r="H270" i="35"/>
  <c r="J270" i="35"/>
  <c r="L270" i="35"/>
  <c r="N270" i="35"/>
  <c r="P270" i="35"/>
  <c r="R270" i="35"/>
  <c r="D271" i="35"/>
  <c r="H271" i="35"/>
  <c r="J271" i="35"/>
  <c r="L271" i="35"/>
  <c r="N271" i="35"/>
  <c r="P271" i="35"/>
  <c r="R271" i="35"/>
  <c r="D272" i="35"/>
  <c r="H272" i="35"/>
  <c r="J272" i="35"/>
  <c r="L272" i="35"/>
  <c r="N272" i="35"/>
  <c r="P272" i="35"/>
  <c r="R272" i="35"/>
  <c r="D273" i="35"/>
  <c r="H273" i="35"/>
  <c r="J273" i="35"/>
  <c r="L273" i="35"/>
  <c r="N273" i="35"/>
  <c r="P273" i="35"/>
  <c r="R273" i="35"/>
  <c r="D274" i="35"/>
  <c r="H274" i="35"/>
  <c r="J274" i="35"/>
  <c r="L274" i="35"/>
  <c r="N274" i="35"/>
  <c r="P274" i="35"/>
  <c r="R274" i="35"/>
  <c r="D275" i="35"/>
  <c r="H275" i="35"/>
  <c r="J275" i="35"/>
  <c r="L275" i="35"/>
  <c r="N275" i="35"/>
  <c r="P275" i="35"/>
  <c r="R275" i="35"/>
  <c r="D276" i="35"/>
  <c r="H276" i="35"/>
  <c r="J276" i="35"/>
  <c r="L276" i="35"/>
  <c r="N276" i="35"/>
  <c r="P276" i="35"/>
  <c r="R276" i="35"/>
  <c r="D277" i="35"/>
  <c r="H277" i="35"/>
  <c r="J277" i="35"/>
  <c r="L277" i="35"/>
  <c r="N277" i="35"/>
  <c r="P277" i="35"/>
  <c r="R277" i="35"/>
  <c r="D278" i="35"/>
  <c r="H278" i="35"/>
  <c r="J278" i="35"/>
  <c r="L278" i="35"/>
  <c r="N278" i="35"/>
  <c r="P278" i="35"/>
  <c r="R278" i="35"/>
  <c r="D279" i="35"/>
  <c r="H279" i="35"/>
  <c r="J279" i="35"/>
  <c r="L279" i="35"/>
  <c r="N279" i="35"/>
  <c r="P279" i="35"/>
  <c r="R279" i="35"/>
  <c r="D280" i="35"/>
  <c r="H280" i="35"/>
  <c r="J280" i="35"/>
  <c r="L280" i="35"/>
  <c r="N280" i="35"/>
  <c r="P280" i="35"/>
  <c r="R280" i="35"/>
  <c r="D281" i="35"/>
  <c r="H281" i="35"/>
  <c r="J281" i="35"/>
  <c r="L281" i="35"/>
  <c r="N281" i="35"/>
  <c r="P281" i="35"/>
  <c r="R281" i="35"/>
  <c r="D282" i="35"/>
  <c r="H282" i="35"/>
  <c r="J282" i="35"/>
  <c r="L282" i="35"/>
  <c r="N282" i="35"/>
  <c r="P282" i="35"/>
  <c r="R282" i="35"/>
  <c r="D283" i="35"/>
  <c r="H283" i="35"/>
  <c r="J283" i="35"/>
  <c r="L283" i="35"/>
  <c r="N283" i="35"/>
  <c r="P283" i="35"/>
  <c r="R283" i="35"/>
  <c r="D284" i="35"/>
  <c r="H284" i="35"/>
  <c r="J284" i="35"/>
  <c r="L284" i="35"/>
  <c r="N284" i="35"/>
  <c r="P284" i="35"/>
  <c r="R284" i="35"/>
  <c r="D285" i="35"/>
  <c r="H285" i="35"/>
  <c r="J285" i="35"/>
  <c r="L285" i="35"/>
  <c r="N285" i="35"/>
  <c r="P285" i="35"/>
  <c r="R285" i="35"/>
  <c r="D286" i="35"/>
  <c r="H286" i="35"/>
  <c r="J286" i="35"/>
  <c r="L286" i="35"/>
  <c r="N286" i="35"/>
  <c r="P286" i="35"/>
  <c r="R286" i="35"/>
  <c r="D287" i="35"/>
  <c r="H287" i="35"/>
  <c r="J287" i="35"/>
  <c r="L287" i="35"/>
  <c r="N287" i="35"/>
  <c r="P287" i="35"/>
  <c r="R287" i="35"/>
  <c r="D288" i="35"/>
  <c r="H288" i="35"/>
  <c r="J288" i="35"/>
  <c r="L288" i="35"/>
  <c r="N288" i="35"/>
  <c r="P288" i="35"/>
  <c r="R288" i="35"/>
  <c r="D289" i="35"/>
  <c r="H289" i="35"/>
  <c r="J289" i="35"/>
  <c r="L289" i="35"/>
  <c r="N289" i="35"/>
  <c r="P289" i="35"/>
  <c r="R289" i="35"/>
  <c r="D290" i="35"/>
  <c r="H290" i="35"/>
  <c r="J290" i="35"/>
  <c r="L290" i="35"/>
  <c r="N290" i="35"/>
  <c r="P290" i="35"/>
  <c r="R290" i="35"/>
  <c r="D291" i="35"/>
  <c r="H291" i="35"/>
  <c r="J291" i="35"/>
  <c r="L291" i="35"/>
  <c r="N291" i="35"/>
  <c r="P291" i="35"/>
  <c r="R291" i="35"/>
  <c r="D292" i="35"/>
  <c r="H292" i="35"/>
  <c r="J292" i="35"/>
  <c r="L292" i="35"/>
  <c r="N292" i="35"/>
  <c r="P292" i="35"/>
  <c r="R292" i="35"/>
  <c r="D293" i="35"/>
  <c r="H293" i="35"/>
  <c r="J293" i="35"/>
  <c r="L293" i="35"/>
  <c r="N293" i="35"/>
  <c r="P293" i="35"/>
  <c r="R293" i="35"/>
  <c r="D294" i="35"/>
  <c r="H294" i="35"/>
  <c r="J294" i="35"/>
  <c r="L294" i="35"/>
  <c r="N294" i="35"/>
  <c r="P294" i="35"/>
  <c r="R294" i="35"/>
  <c r="D295" i="35"/>
  <c r="H295" i="35"/>
  <c r="J295" i="35"/>
  <c r="L295" i="35"/>
  <c r="N295" i="35"/>
  <c r="P295" i="35"/>
  <c r="R295" i="35"/>
  <c r="D296" i="35"/>
  <c r="H296" i="35"/>
  <c r="J296" i="35"/>
  <c r="L296" i="35"/>
  <c r="N296" i="35"/>
  <c r="P296" i="35"/>
  <c r="R296" i="35"/>
  <c r="D297" i="35"/>
  <c r="H297" i="35"/>
  <c r="J297" i="35"/>
  <c r="L297" i="35"/>
  <c r="N297" i="35"/>
  <c r="P297" i="35"/>
  <c r="R297" i="35"/>
  <c r="D298" i="35"/>
  <c r="H298" i="35"/>
  <c r="J298" i="35"/>
  <c r="L298" i="35"/>
  <c r="N298" i="35"/>
  <c r="P298" i="35"/>
  <c r="R298" i="35"/>
  <c r="D299" i="35"/>
  <c r="H299" i="35"/>
  <c r="J299" i="35"/>
  <c r="L299" i="35"/>
  <c r="N299" i="35"/>
  <c r="P299" i="35"/>
  <c r="R299" i="35"/>
  <c r="D300" i="35"/>
  <c r="H300" i="35"/>
  <c r="J300" i="35"/>
  <c r="L300" i="35"/>
  <c r="N300" i="35"/>
  <c r="P300" i="35"/>
  <c r="R300" i="35"/>
  <c r="D301" i="35"/>
  <c r="H301" i="35"/>
  <c r="J301" i="35"/>
  <c r="L301" i="35"/>
  <c r="N301" i="35"/>
  <c r="P301" i="35"/>
  <c r="R301" i="35"/>
  <c r="D302" i="35"/>
  <c r="H302" i="35"/>
  <c r="J302" i="35"/>
  <c r="L302" i="35"/>
  <c r="N302" i="35"/>
  <c r="P302" i="35"/>
  <c r="R302" i="35"/>
  <c r="D303" i="35"/>
  <c r="H303" i="35"/>
  <c r="J303" i="35"/>
  <c r="L303" i="35"/>
  <c r="N303" i="35"/>
  <c r="P303" i="35"/>
  <c r="R303" i="35"/>
  <c r="D304" i="35"/>
  <c r="H304" i="35"/>
  <c r="J304" i="35"/>
  <c r="L304" i="35"/>
  <c r="N304" i="35"/>
  <c r="P304" i="35"/>
  <c r="R304" i="35"/>
  <c r="D305" i="35"/>
  <c r="H305" i="35"/>
  <c r="J305" i="35"/>
  <c r="L305" i="35"/>
  <c r="N305" i="35"/>
  <c r="P305" i="35"/>
  <c r="R305" i="35"/>
  <c r="D306" i="35"/>
  <c r="H306" i="35"/>
  <c r="J306" i="35"/>
  <c r="L306" i="35"/>
  <c r="N306" i="35"/>
  <c r="P306" i="35"/>
  <c r="R306" i="35"/>
  <c r="D307" i="35"/>
  <c r="H307" i="35"/>
  <c r="J307" i="35"/>
  <c r="L307" i="35"/>
  <c r="N307" i="35"/>
  <c r="P307" i="35"/>
  <c r="R307" i="35"/>
  <c r="D308" i="35"/>
  <c r="H308" i="35"/>
  <c r="J308" i="35"/>
  <c r="L308" i="35"/>
  <c r="N308" i="35"/>
  <c r="P308" i="35"/>
  <c r="R308" i="35"/>
  <c r="D309" i="35"/>
  <c r="H309" i="35"/>
  <c r="J309" i="35"/>
  <c r="L309" i="35"/>
  <c r="N309" i="35"/>
  <c r="P309" i="35"/>
  <c r="R309" i="35"/>
  <c r="D310" i="35"/>
  <c r="H310" i="35"/>
  <c r="J310" i="35"/>
  <c r="L310" i="35"/>
  <c r="N310" i="35"/>
  <c r="P310" i="35"/>
  <c r="R310" i="35"/>
  <c r="D311" i="35"/>
  <c r="H311" i="35"/>
  <c r="J311" i="35"/>
  <c r="L311" i="35"/>
  <c r="N311" i="35"/>
  <c r="P311" i="35"/>
  <c r="R311" i="35"/>
  <c r="D312" i="35"/>
  <c r="H312" i="35"/>
  <c r="J312" i="35"/>
  <c r="L312" i="35"/>
  <c r="N312" i="35"/>
  <c r="P312" i="35"/>
  <c r="R312" i="35"/>
  <c r="D313" i="35"/>
  <c r="H313" i="35"/>
  <c r="J313" i="35"/>
  <c r="L313" i="35"/>
  <c r="N313" i="35"/>
  <c r="P313" i="35"/>
  <c r="R313" i="35"/>
  <c r="D314" i="35"/>
  <c r="H314" i="35"/>
  <c r="J314" i="35"/>
  <c r="L314" i="35"/>
  <c r="N314" i="35"/>
  <c r="P314" i="35"/>
  <c r="R314" i="35"/>
  <c r="D315" i="35"/>
  <c r="H315" i="35"/>
  <c r="J315" i="35"/>
  <c r="L315" i="35"/>
  <c r="N315" i="35"/>
  <c r="P315" i="35"/>
  <c r="R315" i="35"/>
  <c r="D316" i="35"/>
  <c r="H316" i="35"/>
  <c r="J316" i="35"/>
  <c r="L316" i="35"/>
  <c r="N316" i="35"/>
  <c r="P316" i="35"/>
  <c r="R316" i="35"/>
  <c r="D317" i="35"/>
  <c r="H317" i="35"/>
  <c r="J317" i="35"/>
  <c r="L317" i="35"/>
  <c r="N317" i="35"/>
  <c r="P317" i="35"/>
  <c r="R317" i="35"/>
  <c r="D318" i="35"/>
  <c r="H318" i="35"/>
  <c r="J318" i="35"/>
  <c r="L318" i="35"/>
  <c r="N318" i="35"/>
  <c r="P318" i="35"/>
  <c r="R318" i="35"/>
  <c r="D319" i="35"/>
  <c r="H319" i="35"/>
  <c r="J319" i="35"/>
  <c r="L319" i="35"/>
  <c r="N319" i="35"/>
  <c r="P319" i="35"/>
  <c r="R319" i="35"/>
  <c r="D320" i="35"/>
  <c r="H320" i="35"/>
  <c r="J320" i="35"/>
  <c r="L320" i="35"/>
  <c r="N320" i="35"/>
  <c r="P320" i="35"/>
  <c r="R320" i="35"/>
  <c r="D321" i="35"/>
  <c r="H321" i="35"/>
  <c r="J321" i="35"/>
  <c r="L321" i="35"/>
  <c r="N321" i="35"/>
  <c r="P321" i="35"/>
  <c r="R321" i="35"/>
  <c r="D322" i="35"/>
  <c r="H322" i="35"/>
  <c r="J322" i="35"/>
  <c r="L322" i="35"/>
  <c r="N322" i="35"/>
  <c r="P322" i="35"/>
  <c r="R322" i="35"/>
  <c r="D323" i="35"/>
  <c r="H323" i="35"/>
  <c r="J323" i="35"/>
  <c r="L323" i="35"/>
  <c r="N323" i="35"/>
  <c r="P323" i="35"/>
  <c r="R323" i="35"/>
  <c r="D324" i="35"/>
  <c r="H324" i="35"/>
  <c r="J324" i="35"/>
  <c r="L324" i="35"/>
  <c r="N324" i="35"/>
  <c r="P324" i="35"/>
  <c r="R324" i="35"/>
  <c r="D325" i="35"/>
  <c r="H325" i="35"/>
  <c r="J325" i="35"/>
  <c r="L325" i="35"/>
  <c r="N325" i="35"/>
  <c r="P325" i="35"/>
  <c r="R325" i="35"/>
  <c r="D326" i="35"/>
  <c r="H326" i="35"/>
  <c r="J326" i="35"/>
  <c r="L326" i="35"/>
  <c r="N326" i="35"/>
  <c r="P326" i="35"/>
  <c r="R326" i="35"/>
  <c r="D327" i="35"/>
  <c r="H327" i="35"/>
  <c r="J327" i="35"/>
  <c r="L327" i="35"/>
  <c r="N327" i="35"/>
  <c r="P327" i="35"/>
  <c r="R327" i="35"/>
  <c r="D328" i="35"/>
  <c r="H328" i="35"/>
  <c r="J328" i="35"/>
  <c r="L328" i="35"/>
  <c r="N328" i="35"/>
  <c r="P328" i="35"/>
  <c r="R328" i="35"/>
  <c r="D329" i="35"/>
  <c r="H329" i="35"/>
  <c r="J329" i="35"/>
  <c r="L329" i="35"/>
  <c r="N329" i="35"/>
  <c r="P329" i="35"/>
  <c r="R329" i="35"/>
  <c r="D330" i="35"/>
  <c r="H330" i="35"/>
  <c r="J330" i="35"/>
  <c r="L330" i="35"/>
  <c r="N330" i="35"/>
  <c r="P330" i="35"/>
  <c r="R330" i="35"/>
  <c r="D331" i="35"/>
  <c r="H331" i="35"/>
  <c r="J331" i="35"/>
  <c r="L331" i="35"/>
  <c r="N331" i="35"/>
  <c r="P331" i="35"/>
  <c r="R331" i="35"/>
  <c r="D332" i="35"/>
  <c r="H332" i="35"/>
  <c r="J332" i="35"/>
  <c r="L332" i="35"/>
  <c r="N332" i="35"/>
  <c r="P332" i="35"/>
  <c r="R332" i="35"/>
  <c r="D333" i="35"/>
  <c r="H333" i="35"/>
  <c r="J333" i="35"/>
  <c r="L333" i="35"/>
  <c r="N333" i="35"/>
  <c r="P333" i="35"/>
  <c r="R333" i="35"/>
  <c r="D334" i="35"/>
  <c r="H334" i="35"/>
  <c r="J334" i="35"/>
  <c r="L334" i="35"/>
  <c r="N334" i="35"/>
  <c r="P334" i="35"/>
  <c r="R334" i="35"/>
  <c r="D335" i="35"/>
  <c r="H335" i="35"/>
  <c r="J335" i="35"/>
  <c r="L335" i="35"/>
  <c r="N335" i="35"/>
  <c r="P335" i="35"/>
  <c r="R335" i="35"/>
  <c r="D336" i="35"/>
  <c r="H336" i="35"/>
  <c r="J336" i="35"/>
  <c r="L336" i="35"/>
  <c r="N336" i="35"/>
  <c r="P336" i="35"/>
  <c r="R336" i="35"/>
  <c r="D337" i="35"/>
  <c r="H337" i="35"/>
  <c r="J337" i="35"/>
  <c r="L337" i="35"/>
  <c r="N337" i="35"/>
  <c r="P337" i="35"/>
  <c r="R337" i="35"/>
  <c r="D338" i="35"/>
  <c r="H338" i="35"/>
  <c r="J338" i="35"/>
  <c r="L338" i="35"/>
  <c r="N338" i="35"/>
  <c r="P338" i="35"/>
  <c r="R338" i="35"/>
  <c r="D339" i="35"/>
  <c r="H339" i="35"/>
  <c r="J339" i="35"/>
  <c r="L339" i="35"/>
  <c r="N339" i="35"/>
  <c r="P339" i="35"/>
  <c r="R339" i="35"/>
  <c r="D340" i="35"/>
  <c r="H340" i="35"/>
  <c r="J340" i="35"/>
  <c r="L340" i="35"/>
  <c r="N340" i="35"/>
  <c r="P340" i="35"/>
  <c r="R340" i="35"/>
  <c r="D341" i="35"/>
  <c r="H341" i="35"/>
  <c r="J341" i="35"/>
  <c r="L341" i="35"/>
  <c r="N341" i="35"/>
  <c r="P341" i="35"/>
  <c r="R341" i="35"/>
  <c r="D342" i="35"/>
  <c r="H342" i="35"/>
  <c r="J342" i="35"/>
  <c r="L342" i="35"/>
  <c r="N342" i="35"/>
  <c r="P342" i="35"/>
  <c r="R342" i="35"/>
  <c r="D343" i="35"/>
  <c r="H343" i="35"/>
  <c r="J343" i="35"/>
  <c r="L343" i="35"/>
  <c r="N343" i="35"/>
  <c r="P343" i="35"/>
  <c r="R343" i="35"/>
  <c r="D344" i="35"/>
  <c r="H344" i="35"/>
  <c r="J344" i="35"/>
  <c r="L344" i="35"/>
  <c r="N344" i="35"/>
  <c r="P344" i="35"/>
  <c r="R344" i="35"/>
  <c r="D345" i="35"/>
  <c r="H345" i="35"/>
  <c r="J345" i="35"/>
  <c r="L345" i="35"/>
  <c r="N345" i="35"/>
  <c r="P345" i="35"/>
  <c r="R345" i="35"/>
  <c r="D346" i="35"/>
  <c r="H346" i="35"/>
  <c r="J346" i="35"/>
  <c r="L346" i="35"/>
  <c r="N346" i="35"/>
  <c r="P346" i="35"/>
  <c r="R346" i="35"/>
  <c r="D347" i="35"/>
  <c r="H347" i="35"/>
  <c r="J347" i="35"/>
  <c r="L347" i="35"/>
  <c r="N347" i="35"/>
  <c r="P347" i="35"/>
  <c r="R347" i="35"/>
  <c r="D348" i="35"/>
  <c r="H348" i="35"/>
  <c r="J348" i="35"/>
  <c r="L348" i="35"/>
  <c r="N348" i="35"/>
  <c r="P348" i="35"/>
  <c r="R348" i="35"/>
  <c r="D349" i="35"/>
  <c r="H349" i="35"/>
  <c r="J349" i="35"/>
  <c r="L349" i="35"/>
  <c r="N349" i="35"/>
  <c r="P349" i="35"/>
  <c r="R349" i="35"/>
  <c r="D350" i="35"/>
  <c r="H350" i="35"/>
  <c r="J350" i="35"/>
  <c r="L350" i="35"/>
  <c r="N350" i="35"/>
  <c r="P350" i="35"/>
  <c r="R350" i="35"/>
  <c r="D351" i="35"/>
  <c r="H351" i="35"/>
  <c r="J351" i="35"/>
  <c r="L351" i="35"/>
  <c r="N351" i="35"/>
  <c r="P351" i="35"/>
  <c r="R351" i="35"/>
  <c r="D352" i="35"/>
  <c r="H352" i="35"/>
  <c r="J352" i="35"/>
  <c r="L352" i="35"/>
  <c r="N352" i="35"/>
  <c r="P352" i="35"/>
  <c r="R352" i="35"/>
  <c r="D353" i="35"/>
  <c r="H353" i="35"/>
  <c r="J353" i="35"/>
  <c r="L353" i="35"/>
  <c r="N353" i="35"/>
  <c r="P353" i="35"/>
  <c r="R353" i="35"/>
  <c r="D354" i="35"/>
  <c r="H354" i="35"/>
  <c r="J354" i="35"/>
  <c r="L354" i="35"/>
  <c r="N354" i="35"/>
  <c r="P354" i="35"/>
  <c r="R354" i="35"/>
  <c r="D355" i="35"/>
  <c r="H355" i="35"/>
  <c r="J355" i="35"/>
  <c r="L355" i="35"/>
  <c r="N355" i="35"/>
  <c r="P355" i="35"/>
  <c r="R355" i="35"/>
  <c r="D356" i="35"/>
  <c r="H356" i="35"/>
  <c r="J356" i="35"/>
  <c r="L356" i="35"/>
  <c r="N356" i="35"/>
  <c r="P356" i="35"/>
  <c r="R356" i="35"/>
  <c r="D357" i="35"/>
  <c r="H357" i="35"/>
  <c r="J357" i="35"/>
  <c r="L357" i="35"/>
  <c r="N357" i="35"/>
  <c r="P357" i="35"/>
  <c r="R357" i="35"/>
  <c r="D358" i="35"/>
  <c r="H358" i="35"/>
  <c r="J358" i="35"/>
  <c r="L358" i="35"/>
  <c r="N358" i="35"/>
  <c r="P358" i="35"/>
  <c r="R358" i="35"/>
  <c r="D359" i="35"/>
  <c r="H359" i="35"/>
  <c r="J359" i="35"/>
  <c r="L359" i="35"/>
  <c r="N359" i="35"/>
  <c r="P359" i="35"/>
  <c r="R359" i="35"/>
  <c r="D360" i="35"/>
  <c r="H360" i="35"/>
  <c r="J360" i="35"/>
  <c r="L360" i="35"/>
  <c r="N360" i="35"/>
  <c r="P360" i="35"/>
  <c r="R360" i="35"/>
  <c r="D361" i="35"/>
  <c r="H361" i="35"/>
  <c r="J361" i="35"/>
  <c r="L361" i="35"/>
  <c r="N361" i="35"/>
  <c r="P361" i="35"/>
  <c r="R361" i="35"/>
  <c r="D362" i="35"/>
  <c r="H362" i="35"/>
  <c r="J362" i="35"/>
  <c r="L362" i="35"/>
  <c r="N362" i="35"/>
  <c r="P362" i="35"/>
  <c r="R362" i="35"/>
  <c r="P92" i="35" l="1"/>
  <c r="P91" i="35"/>
  <c r="P90" i="35"/>
  <c r="P89" i="35"/>
  <c r="P88" i="35"/>
  <c r="P87" i="35"/>
  <c r="P86" i="35"/>
  <c r="P85" i="35"/>
  <c r="P84" i="35"/>
  <c r="P83" i="35"/>
  <c r="P82" i="35"/>
  <c r="P81" i="35"/>
  <c r="P80" i="35"/>
  <c r="P79" i="35"/>
  <c r="P78" i="35"/>
  <c r="P77" i="35"/>
  <c r="P76" i="35"/>
  <c r="P75" i="35"/>
  <c r="P74" i="35"/>
  <c r="P73" i="35"/>
  <c r="P72" i="35"/>
  <c r="P71" i="35"/>
  <c r="P70" i="35"/>
  <c r="P69" i="35"/>
  <c r="P68" i="35"/>
  <c r="P67" i="35"/>
  <c r="P66" i="35"/>
  <c r="P65" i="35"/>
  <c r="P64" i="35"/>
  <c r="P63" i="35"/>
  <c r="P62" i="35"/>
  <c r="P61" i="35"/>
  <c r="P60" i="35"/>
  <c r="P59" i="35"/>
  <c r="P58" i="35"/>
  <c r="P57" i="35"/>
  <c r="P56" i="35"/>
  <c r="P55" i="35"/>
  <c r="P54" i="35"/>
  <c r="P53" i="35"/>
  <c r="P52" i="35"/>
  <c r="P51" i="35"/>
  <c r="P50" i="35"/>
  <c r="P49" i="35"/>
  <c r="P48" i="35"/>
  <c r="P47" i="35"/>
  <c r="P46" i="35"/>
  <c r="P45" i="35"/>
  <c r="P44" i="35"/>
  <c r="P43" i="35"/>
  <c r="P42" i="35"/>
  <c r="P41" i="35"/>
  <c r="P40" i="35"/>
  <c r="P39" i="35"/>
  <c r="P38" i="35"/>
  <c r="P37" i="35"/>
  <c r="P36" i="35"/>
  <c r="P35" i="35"/>
  <c r="P34" i="35"/>
  <c r="P33" i="35"/>
  <c r="P32" i="35"/>
  <c r="P31" i="35"/>
  <c r="P30" i="35"/>
  <c r="P29" i="35"/>
  <c r="P28" i="35"/>
  <c r="P27" i="35"/>
  <c r="P26" i="35"/>
  <c r="P25" i="35"/>
  <c r="P24" i="35"/>
  <c r="P23" i="35"/>
  <c r="P22" i="35"/>
  <c r="P21" i="35"/>
  <c r="P20" i="35"/>
  <c r="P19" i="35"/>
  <c r="P18" i="35"/>
  <c r="P17" i="35"/>
  <c r="P16" i="35"/>
  <c r="P15" i="35"/>
  <c r="P14" i="35"/>
  <c r="P13" i="35"/>
  <c r="P12" i="35"/>
  <c r="P11" i="35"/>
  <c r="P10" i="35"/>
  <c r="P9" i="35"/>
  <c r="L363" i="33" l="1"/>
  <c r="K372" i="33" l="1"/>
  <c r="K373" i="33" s="1"/>
  <c r="K378" i="33"/>
  <c r="K374" i="33" l="1"/>
  <c r="K375" i="33" l="1"/>
  <c r="K376" i="33" s="1"/>
  <c r="K377" i="33" l="1"/>
  <c r="K379" i="33" s="1"/>
  <c r="G29" i="36" l="1"/>
  <c r="G27" i="36"/>
  <c r="G25" i="36"/>
  <c r="G23" i="36"/>
  <c r="G21" i="36"/>
  <c r="G19" i="36"/>
  <c r="G17" i="36"/>
  <c r="G15" i="36"/>
  <c r="G13" i="36"/>
  <c r="C8" i="36"/>
  <c r="C365" i="33"/>
  <c r="E27" i="36" l="1"/>
  <c r="E29" i="36" l="1"/>
  <c r="E25" i="36"/>
  <c r="E23" i="36"/>
  <c r="E21" i="36"/>
  <c r="E19" i="36"/>
  <c r="E17" i="36"/>
  <c r="E15" i="36"/>
  <c r="E13" i="36" l="1"/>
  <c r="R1" i="35"/>
  <c r="L1" i="35"/>
  <c r="N1" i="35"/>
  <c r="D1" i="35"/>
  <c r="J1" i="35"/>
  <c r="H1" i="35"/>
  <c r="F1" i="35"/>
  <c r="F10" i="35" l="1"/>
  <c r="F18" i="35"/>
  <c r="F26" i="35"/>
  <c r="F34" i="35"/>
  <c r="F42" i="35"/>
  <c r="F50" i="35"/>
  <c r="F58" i="35"/>
  <c r="F66" i="35"/>
  <c r="F74" i="35"/>
  <c r="F82" i="35"/>
  <c r="F90" i="35"/>
  <c r="F9" i="35"/>
  <c r="F17" i="35"/>
  <c r="F25" i="35"/>
  <c r="F33" i="35"/>
  <c r="F41" i="35"/>
  <c r="F49" i="35"/>
  <c r="F57" i="35"/>
  <c r="F65" i="35"/>
  <c r="F73" i="35"/>
  <c r="F81" i="35"/>
  <c r="F89" i="35"/>
  <c r="F8" i="35"/>
  <c r="F16" i="35"/>
  <c r="F24" i="35"/>
  <c r="F32" i="35"/>
  <c r="F40" i="35"/>
  <c r="F48" i="35"/>
  <c r="F56" i="35"/>
  <c r="F64" i="35"/>
  <c r="F72" i="35"/>
  <c r="F80" i="35"/>
  <c r="F88" i="35"/>
  <c r="F15" i="35"/>
  <c r="F23" i="35"/>
  <c r="F31" i="35"/>
  <c r="F39" i="35"/>
  <c r="F47" i="35"/>
  <c r="F55" i="35"/>
  <c r="F63" i="35"/>
  <c r="F71" i="35"/>
  <c r="F14" i="35"/>
  <c r="F22" i="35"/>
  <c r="F30" i="35"/>
  <c r="F38" i="35"/>
  <c r="F46" i="35"/>
  <c r="F54" i="35"/>
  <c r="F62" i="35"/>
  <c r="F70" i="35"/>
  <c r="F78" i="35"/>
  <c r="F86" i="35"/>
  <c r="F13" i="35"/>
  <c r="F21" i="35"/>
  <c r="F29" i="35"/>
  <c r="F37" i="35"/>
  <c r="F45" i="35"/>
  <c r="F53" i="35"/>
  <c r="F61" i="35"/>
  <c r="F69" i="35"/>
  <c r="F77" i="35"/>
  <c r="F85" i="35"/>
  <c r="F93" i="35"/>
  <c r="F94" i="35"/>
  <c r="F95" i="35"/>
  <c r="F96" i="35"/>
  <c r="F97" i="35"/>
  <c r="F98" i="35"/>
  <c r="F99" i="35"/>
  <c r="F100" i="35"/>
  <c r="F101" i="35"/>
  <c r="F102" i="35"/>
  <c r="F103" i="35"/>
  <c r="F104" i="35"/>
  <c r="F105" i="35"/>
  <c r="F106" i="35"/>
  <c r="F107" i="35"/>
  <c r="F108" i="35"/>
  <c r="F109" i="35"/>
  <c r="F110" i="35"/>
  <c r="F111" i="35"/>
  <c r="F112" i="35"/>
  <c r="F113" i="35"/>
  <c r="F114" i="35"/>
  <c r="F115" i="35"/>
  <c r="F116" i="35"/>
  <c r="F117" i="35"/>
  <c r="F118" i="35"/>
  <c r="F119" i="35"/>
  <c r="F120" i="35"/>
  <c r="F121" i="35"/>
  <c r="F122" i="35"/>
  <c r="F123" i="35"/>
  <c r="F124" i="35"/>
  <c r="F125" i="35"/>
  <c r="F126" i="35"/>
  <c r="F127" i="35"/>
  <c r="F128" i="35"/>
  <c r="F129" i="35"/>
  <c r="F130" i="35"/>
  <c r="F131" i="35"/>
  <c r="F132" i="35"/>
  <c r="F133" i="35"/>
  <c r="F134" i="35"/>
  <c r="F135" i="35"/>
  <c r="F136" i="35"/>
  <c r="F137" i="35"/>
  <c r="F138" i="35"/>
  <c r="F139" i="35"/>
  <c r="F140" i="35"/>
  <c r="F141" i="35"/>
  <c r="F142" i="35"/>
  <c r="F143" i="35"/>
  <c r="F144" i="35"/>
  <c r="F145" i="35"/>
  <c r="F146" i="35"/>
  <c r="F147" i="35"/>
  <c r="F148" i="35"/>
  <c r="F149" i="35"/>
  <c r="F150" i="35"/>
  <c r="F151" i="35"/>
  <c r="F152" i="35"/>
  <c r="F153" i="35"/>
  <c r="F154" i="35"/>
  <c r="F155" i="35"/>
  <c r="F156" i="35"/>
  <c r="F157" i="35"/>
  <c r="F158" i="35"/>
  <c r="F159" i="35"/>
  <c r="F160" i="35"/>
  <c r="F161" i="35"/>
  <c r="F162" i="35"/>
  <c r="F163" i="35"/>
  <c r="F164" i="35"/>
  <c r="F165" i="35"/>
  <c r="F166" i="35"/>
  <c r="F167" i="35"/>
  <c r="F12" i="35"/>
  <c r="F20" i="35"/>
  <c r="F28" i="35"/>
  <c r="F36" i="35"/>
  <c r="F44" i="35"/>
  <c r="F52" i="35"/>
  <c r="F60" i="35"/>
  <c r="F68" i="35"/>
  <c r="F76" i="35"/>
  <c r="F11" i="35"/>
  <c r="F19" i="35"/>
  <c r="F27" i="35"/>
  <c r="F35" i="35"/>
  <c r="F43" i="35"/>
  <c r="F51" i="35"/>
  <c r="F59" i="35"/>
  <c r="F67" i="35"/>
  <c r="F75" i="35"/>
  <c r="F83" i="35"/>
  <c r="F91" i="35"/>
  <c r="F168" i="35"/>
  <c r="F169" i="35"/>
  <c r="F170" i="35"/>
  <c r="F171" i="35"/>
  <c r="F172" i="35"/>
  <c r="F173" i="35"/>
  <c r="F174" i="35"/>
  <c r="F175" i="35"/>
  <c r="F176" i="35"/>
  <c r="F177" i="35"/>
  <c r="F178" i="35"/>
  <c r="F179" i="35"/>
  <c r="F180" i="35"/>
  <c r="F181" i="35"/>
  <c r="F182" i="35"/>
  <c r="F183" i="35"/>
  <c r="F184" i="35"/>
  <c r="F185" i="35"/>
  <c r="F186" i="35"/>
  <c r="F187" i="35"/>
  <c r="F188" i="35"/>
  <c r="F189" i="35"/>
  <c r="F190" i="35"/>
  <c r="F191" i="35"/>
  <c r="F192" i="35"/>
  <c r="F193" i="35"/>
  <c r="F194" i="35"/>
  <c r="F195" i="35"/>
  <c r="F196" i="35"/>
  <c r="F197" i="35"/>
  <c r="F198" i="35"/>
  <c r="F199" i="35"/>
  <c r="F200" i="35"/>
  <c r="F201" i="35"/>
  <c r="F202" i="35"/>
  <c r="F203" i="35"/>
  <c r="F204" i="35"/>
  <c r="F205" i="35"/>
  <c r="F206" i="35"/>
  <c r="F207" i="35"/>
  <c r="F208" i="35"/>
  <c r="F209" i="35"/>
  <c r="F210" i="35"/>
  <c r="F211" i="35"/>
  <c r="F212" i="35"/>
  <c r="F213" i="35"/>
  <c r="F214" i="35"/>
  <c r="F215" i="35"/>
  <c r="F216" i="35"/>
  <c r="F217" i="35"/>
  <c r="F218" i="35"/>
  <c r="F219" i="35"/>
  <c r="F220" i="35"/>
  <c r="F221" i="35"/>
  <c r="F222" i="35"/>
  <c r="F223" i="35"/>
  <c r="F224" i="35"/>
  <c r="F225" i="35"/>
  <c r="F226" i="35"/>
  <c r="F227" i="35"/>
  <c r="F228" i="35"/>
  <c r="F229" i="35"/>
  <c r="F230" i="35"/>
  <c r="F231" i="35"/>
  <c r="F232" i="35"/>
  <c r="F233" i="35"/>
  <c r="F234" i="35"/>
  <c r="F235" i="35"/>
  <c r="F236" i="35"/>
  <c r="F237" i="35"/>
  <c r="F238" i="35"/>
  <c r="F239" i="35"/>
  <c r="F240" i="35"/>
  <c r="F241" i="35"/>
  <c r="F242" i="35"/>
  <c r="F243" i="35"/>
  <c r="F244" i="35"/>
  <c r="F245" i="35"/>
  <c r="F246" i="35"/>
  <c r="F247" i="35"/>
  <c r="F248" i="35"/>
  <c r="F249" i="35"/>
  <c r="F250" i="35"/>
  <c r="F251" i="35"/>
  <c r="F252" i="35"/>
  <c r="F84" i="35"/>
  <c r="F79" i="35"/>
  <c r="F92" i="35"/>
  <c r="F87" i="35"/>
  <c r="F278" i="35"/>
  <c r="F322" i="35"/>
  <c r="F336" i="35"/>
  <c r="F345" i="35"/>
  <c r="F351" i="35"/>
  <c r="F358" i="35"/>
  <c r="F293" i="35"/>
  <c r="F326" i="35"/>
  <c r="F344" i="35"/>
  <c r="F356" i="35"/>
  <c r="F357" i="35"/>
  <c r="F256" i="35"/>
  <c r="F260" i="35"/>
  <c r="F263" i="35"/>
  <c r="F268" i="35"/>
  <c r="F272" i="35"/>
  <c r="F273" i="35"/>
  <c r="F277" i="35"/>
  <c r="F282" i="35"/>
  <c r="F286" i="35"/>
  <c r="F290" i="35"/>
  <c r="F294" i="35"/>
  <c r="F298" i="35"/>
  <c r="F302" i="35"/>
  <c r="F306" i="35"/>
  <c r="F310" i="35"/>
  <c r="F314" i="35"/>
  <c r="F317" i="35"/>
  <c r="F321" i="35"/>
  <c r="F329" i="35"/>
  <c r="F334" i="35"/>
  <c r="F339" i="35"/>
  <c r="F343" i="35"/>
  <c r="F349" i="35"/>
  <c r="F355" i="35"/>
  <c r="F361" i="35"/>
  <c r="F254" i="35"/>
  <c r="F259" i="35"/>
  <c r="F264" i="35"/>
  <c r="F267" i="35"/>
  <c r="F271" i="35"/>
  <c r="F276" i="35"/>
  <c r="F281" i="35"/>
  <c r="F284" i="35"/>
  <c r="F288" i="35"/>
  <c r="F292" i="35"/>
  <c r="F297" i="35"/>
  <c r="F301" i="35"/>
  <c r="F305" i="35"/>
  <c r="F311" i="35"/>
  <c r="F315" i="35"/>
  <c r="F318" i="35"/>
  <c r="F323" i="35"/>
  <c r="F328" i="35"/>
  <c r="F332" i="35"/>
  <c r="F337" i="35"/>
  <c r="F341" i="35"/>
  <c r="F348" i="35"/>
  <c r="F354" i="35"/>
  <c r="F362" i="35"/>
  <c r="F253" i="35"/>
  <c r="F257" i="35"/>
  <c r="F261" i="35"/>
  <c r="F265" i="35"/>
  <c r="F269" i="35"/>
  <c r="F275" i="35"/>
  <c r="F280" i="35"/>
  <c r="F283" i="35"/>
  <c r="F287" i="35"/>
  <c r="F291" i="35"/>
  <c r="F296" i="35"/>
  <c r="F300" i="35"/>
  <c r="F304" i="35"/>
  <c r="F308" i="35"/>
  <c r="F313" i="35"/>
  <c r="F319" i="35"/>
  <c r="F325" i="35"/>
  <c r="F330" i="35"/>
  <c r="F333" i="35"/>
  <c r="F338" i="35"/>
  <c r="F342" i="35"/>
  <c r="F347" i="35"/>
  <c r="F352" i="35"/>
  <c r="F360" i="35"/>
  <c r="F255" i="35"/>
  <c r="F258" i="35"/>
  <c r="F262" i="35"/>
  <c r="F266" i="35"/>
  <c r="F270" i="35"/>
  <c r="F274" i="35"/>
  <c r="F279" i="35"/>
  <c r="F285" i="35"/>
  <c r="F289" i="35"/>
  <c r="F295" i="35"/>
  <c r="F299" i="35"/>
  <c r="F303" i="35"/>
  <c r="F307" i="35"/>
  <c r="F309" i="35"/>
  <c r="F312" i="35"/>
  <c r="F316" i="35"/>
  <c r="F320" i="35"/>
  <c r="F324" i="35"/>
  <c r="F327" i="35"/>
  <c r="F331" i="35"/>
  <c r="F335" i="35"/>
  <c r="F340" i="35"/>
  <c r="F346" i="35"/>
  <c r="F350" i="35"/>
  <c r="F353" i="35"/>
  <c r="F359" i="35"/>
  <c r="P7" i="35"/>
  <c r="D7" i="35"/>
  <c r="N7" i="35"/>
  <c r="R7" i="35"/>
  <c r="L7" i="35"/>
  <c r="J7" i="35"/>
  <c r="H7" i="35"/>
  <c r="F7" i="35"/>
  <c r="P363" i="35" l="1"/>
  <c r="D363" i="35"/>
  <c r="J363" i="35"/>
  <c r="R363" i="35"/>
  <c r="N363" i="35"/>
  <c r="L363" i="35"/>
  <c r="H363" i="35"/>
  <c r="F363" i="35"/>
  <c r="J378" i="33" l="1"/>
  <c r="J372" i="33"/>
  <c r="H378" i="33"/>
  <c r="H372" i="33"/>
  <c r="I378" i="33"/>
  <c r="I372" i="33"/>
  <c r="D378" i="33"/>
  <c r="D372" i="33"/>
  <c r="G378" i="33"/>
  <c r="G372" i="33"/>
  <c r="F378" i="33"/>
  <c r="F372" i="33"/>
  <c r="E378" i="33"/>
  <c r="E372" i="33"/>
  <c r="E373" i="33" l="1"/>
  <c r="J373" i="33"/>
  <c r="H373" i="33"/>
  <c r="I373" i="33"/>
  <c r="D373" i="33"/>
  <c r="G373" i="33"/>
  <c r="F373" i="33"/>
  <c r="F374" i="33" s="1"/>
  <c r="E374" i="33" l="1"/>
  <c r="J374" i="33"/>
  <c r="J375" i="33" s="1"/>
  <c r="H374" i="33"/>
  <c r="I374" i="33"/>
  <c r="D374" i="33"/>
  <c r="D375" i="33" s="1"/>
  <c r="G374" i="33"/>
  <c r="F375" i="33"/>
  <c r="F376" i="33" s="1"/>
  <c r="E375" i="33" l="1"/>
  <c r="J376" i="33"/>
  <c r="H375" i="33"/>
  <c r="I375" i="33"/>
  <c r="D376" i="33"/>
  <c r="D377" i="33" s="1"/>
  <c r="D379" i="33" s="1"/>
  <c r="G375" i="33"/>
  <c r="F377" i="33"/>
  <c r="F379" i="33" s="1"/>
  <c r="E376" i="33" l="1"/>
  <c r="E377" i="33" s="1"/>
  <c r="E379" i="33" s="1"/>
  <c r="J377" i="33"/>
  <c r="J379" i="33" s="1"/>
  <c r="H376" i="33"/>
  <c r="H377" i="33" s="1"/>
  <c r="H379" i="33" s="1"/>
  <c r="I376" i="33"/>
  <c r="I377" i="33" s="1"/>
  <c r="I379" i="33" s="1"/>
  <c r="G376" i="33"/>
  <c r="G377" i="33" s="1"/>
  <c r="G379" i="33" s="1"/>
</calcChain>
</file>

<file path=xl/sharedStrings.xml><?xml version="1.0" encoding="utf-8"?>
<sst xmlns="http://schemas.openxmlformats.org/spreadsheetml/2006/main" count="794" uniqueCount="396">
  <si>
    <t>Knr.</t>
  </si>
  <si>
    <t>Kommune</t>
  </si>
  <si>
    <t>HALDEN</t>
  </si>
  <si>
    <t>SARPSBORG</t>
  </si>
  <si>
    <t>FREDRIKSTAD</t>
  </si>
  <si>
    <t>HVALER</t>
  </si>
  <si>
    <t>AREMARK</t>
  </si>
  <si>
    <t>MARKER</t>
  </si>
  <si>
    <t>SKIPTVEDT</t>
  </si>
  <si>
    <t>RAKKESTAD</t>
  </si>
  <si>
    <t>RÅDE</t>
  </si>
  <si>
    <t>VÅLER</t>
  </si>
  <si>
    <t>VESTBY</t>
  </si>
  <si>
    <t>ÅS</t>
  </si>
  <si>
    <t>FROGN</t>
  </si>
  <si>
    <t>NESODDEN</t>
  </si>
  <si>
    <t>BÆRUM</t>
  </si>
  <si>
    <t>RÆLINGEN</t>
  </si>
  <si>
    <t>ENEBAKK</t>
  </si>
  <si>
    <t>LØRENSKOG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</si>
  <si>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</si>
  <si>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</si>
  <si>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</si>
  <si>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</si>
  <si>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</si>
  <si>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</si>
  <si>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</si>
  <si>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</si>
  <si>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</si>
  <si>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</si>
  <si>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</si>
  <si>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</si>
  <si>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</si>
  <si>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</si>
  <si>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</si>
  <si>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</si>
  <si>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</si>
  <si>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</si>
  <si>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</si>
  <si>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</si>
  <si>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</si>
  <si>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</si>
  <si>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</si>
  <si>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</si>
  <si>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</si>
  <si>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</si>
  <si>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</si>
  <si>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</si>
  <si>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</si>
  <si>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</si>
  <si>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</si>
  <si>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</si>
  <si>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</si>
  <si>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</si>
  <si>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</si>
  <si>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</si>
  <si>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</si>
  <si>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</si>
  <si>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</si>
  <si>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</si>
  <si>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</si>
  <si>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</si>
  <si>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</si>
  <si>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</si>
  <si>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</si>
  <si>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</si>
  <si>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</si>
  <si>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</si>
  <si>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</si>
  <si>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</si>
  <si>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</si>
  <si>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</si>
  <si>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</si>
  <si>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</si>
  <si>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</si>
  <si>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</si>
  <si>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</si>
  <si>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</si>
  <si>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</si>
  <si>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</si>
  <si>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</si>
  <si>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</si>
  <si>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</si>
  <si>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</si>
  <si>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</si>
  <si>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</si>
  <si>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</si>
  <si>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</si>
  <si>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</si>
  <si>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</si>
  <si>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</si>
  <si>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HORTEN</t>
  </si>
  <si>
    <t>SANDE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</si>
  <si>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</si>
  <si>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</si>
  <si>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</si>
  <si>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</si>
  <si>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</si>
  <si>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</si>
  <si>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</si>
  <si>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</si>
  <si>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</si>
  <si>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</si>
  <si>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</si>
  <si>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</si>
  <si>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</si>
  <si>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</si>
  <si>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</si>
  <si>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</si>
  <si>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</si>
  <si>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</si>
  <si>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</si>
  <si>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</si>
  <si>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</si>
  <si>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TVEDESTRAND</t>
  </si>
  <si>
    <t>FROLAND</t>
  </si>
  <si>
    <t>LILLESAND</t>
  </si>
  <si>
    <t>BIRKENES</t>
  </si>
  <si>
    <t>ÅMLI</t>
  </si>
  <si>
    <t>IVELAND</t>
  </si>
  <si>
    <t>BYGLAND</t>
  </si>
  <si>
    <t>VALLE</t>
  </si>
  <si>
    <t>BYKLE</t>
  </si>
  <si>
    <t>FARSUND</t>
  </si>
  <si>
    <t>FLEKKEFJORD</t>
  </si>
  <si>
    <t>VENNESLA</t>
  </si>
  <si>
    <t>ÅSERAL</t>
  </si>
  <si>
    <t>HÆGEBOSTAD</t>
  </si>
  <si>
    <t>KVINESDAL</t>
  </si>
  <si>
    <t>SIRDAL</t>
  </si>
  <si>
    <t>EIGERSUND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</si>
  <si>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</si>
  <si>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</si>
  <si>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</si>
  <si>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</si>
  <si>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</si>
  <si>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</si>
  <si>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</si>
  <si>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</si>
  <si>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</si>
  <si>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</si>
  <si>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</si>
  <si>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</si>
  <si>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</si>
  <si>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</si>
  <si>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</si>
  <si>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</si>
  <si>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</si>
  <si>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</si>
  <si>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</si>
  <si>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</si>
  <si>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</si>
  <si>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</si>
  <si>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</si>
  <si>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</si>
  <si>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</si>
  <si>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</si>
  <si>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</si>
  <si>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</si>
  <si>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</si>
  <si>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EIDFJORD</t>
  </si>
  <si>
    <t>ULVIK</t>
  </si>
  <si>
    <t>KVAM</t>
  </si>
  <si>
    <t>SAMNANGER</t>
  </si>
  <si>
    <t>AUSTEVOLL</t>
  </si>
  <si>
    <t>ASKØY</t>
  </si>
  <si>
    <t>VAKSDAL</t>
  </si>
  <si>
    <t>MODALEN</t>
  </si>
  <si>
    <t>OSTERØY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</si>
  <si>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</si>
  <si>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</si>
  <si>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</si>
  <si>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</si>
  <si>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</si>
  <si>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</si>
  <si>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</si>
  <si>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</si>
  <si>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AURLAND</t>
  </si>
  <si>
    <t>LÆRDAL</t>
  </si>
  <si>
    <t>ÅRDAL</t>
  </si>
  <si>
    <t>LUSTER</t>
  </si>
  <si>
    <t>ASKVOLL</t>
  </si>
  <si>
    <t>FJALER</t>
  </si>
  <si>
    <t>BREMANGER</t>
  </si>
  <si>
    <t>GLOPPEN</t>
  </si>
  <si>
    <t>STRYN</t>
  </si>
  <si>
    <t>KRISTIANSUND</t>
  </si>
  <si>
    <t>VANYLVEN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</si>
  <si>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</si>
  <si>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</si>
  <si>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</si>
  <si>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</si>
  <si>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</si>
  <si>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</si>
  <si>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</si>
  <si>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</si>
  <si>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</si>
  <si>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</si>
  <si>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</si>
  <si>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</si>
  <si>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</si>
  <si>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</si>
  <si>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</si>
  <si>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</si>
  <si>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RINDAL</t>
  </si>
  <si>
    <t>SMØLA</t>
  </si>
  <si>
    <t>AURE</t>
  </si>
  <si>
    <t>TRONDHEIM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</si>
  <si>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</si>
  <si>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</si>
  <si>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</si>
  <si>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</si>
  <si>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</si>
  <si>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</si>
  <si>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</si>
  <si>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</si>
  <si>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</si>
  <si>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</si>
  <si>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</si>
  <si>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</si>
  <si>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</si>
  <si>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</si>
  <si>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</si>
  <si>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</si>
  <si>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</si>
  <si>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INDERØY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</si>
  <si>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</si>
  <si>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</si>
  <si>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</si>
  <si>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</si>
  <si>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</si>
  <si>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</si>
  <si>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</si>
  <si>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</si>
  <si>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</si>
  <si>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BODØ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</si>
  <si>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</si>
  <si>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</si>
  <si>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</si>
  <si>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</si>
  <si>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</si>
  <si>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</si>
  <si>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</si>
  <si>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</si>
  <si>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</si>
  <si>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</si>
  <si>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</si>
  <si>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</si>
  <si>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</si>
  <si>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</si>
  <si>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</si>
  <si>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</si>
  <si>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</si>
  <si>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</si>
  <si>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</si>
  <si>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</si>
  <si>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</si>
  <si>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</si>
  <si>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</si>
  <si>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</si>
  <si>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</si>
  <si>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</si>
  <si>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</si>
  <si>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</si>
  <si>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</si>
  <si>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</si>
  <si>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</si>
  <si>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</si>
  <si>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</si>
  <si>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</si>
  <si>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</si>
  <si>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</si>
  <si>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HARSTAD</t>
  </si>
  <si>
    <t>TROMSØ</t>
  </si>
  <si>
    <t>KVÆFJORD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</si>
  <si>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</si>
  <si>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</si>
  <si>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</si>
  <si>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</si>
  <si>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</si>
  <si>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</si>
  <si>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</si>
  <si>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</si>
  <si>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</si>
  <si>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</si>
  <si>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</si>
  <si>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</si>
  <si>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</si>
  <si>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</si>
  <si>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</si>
  <si>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</si>
  <si>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VARDØ</t>
  </si>
  <si>
    <t>VADSØ</t>
  </si>
  <si>
    <t>KAUTOKEINO</t>
  </si>
  <si>
    <t>ALTA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</si>
  <si>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</si>
  <si>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</si>
  <si>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</si>
  <si>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</si>
  <si>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</si>
  <si>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</si>
  <si>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</si>
  <si>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</si>
  <si>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</si>
  <si>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DEATNU-TANA</t>
  </si>
  <si>
    <t>NESSEBY</t>
  </si>
  <si>
    <t>BÅTSFJORD</t>
  </si>
  <si>
    <t>SØR-VARANGER</t>
  </si>
  <si>
    <t>Grunnskole</t>
  </si>
  <si>
    <t>Helse</t>
  </si>
  <si>
    <t>Barnevern</t>
  </si>
  <si>
    <t>Barnehage</t>
  </si>
  <si>
    <t>Pleie og omsorg</t>
  </si>
  <si>
    <t>Bef. andel</t>
  </si>
  <si>
    <t>Indeks</t>
  </si>
  <si>
    <t>(promille)</t>
  </si>
  <si>
    <t>Hele landet</t>
  </si>
  <si>
    <t>Antall &lt; 0,5</t>
  </si>
  <si>
    <t>Antall 0,5 - 0,7</t>
  </si>
  <si>
    <t>Antall 0,7 - 0,9</t>
  </si>
  <si>
    <t>Antall 0,9 - 1,1</t>
  </si>
  <si>
    <t>Antall 1,1 - 1,3</t>
  </si>
  <si>
    <t>Antall 1,3 - 1,5</t>
  </si>
  <si>
    <t>Antall &gt; 1,5</t>
  </si>
  <si>
    <t>(1000 kroner)</t>
  </si>
  <si>
    <t>Beløp som skal fordeles</t>
  </si>
  <si>
    <t>Delkostnadsnøkkel</t>
  </si>
  <si>
    <t>grunnskole</t>
  </si>
  <si>
    <t>barnehage</t>
  </si>
  <si>
    <t>administrasjon</t>
  </si>
  <si>
    <t>pleie og omsorg</t>
  </si>
  <si>
    <t>Sosialtjeneste</t>
  </si>
  <si>
    <t>kommunehelse</t>
  </si>
  <si>
    <t>sosialtjeneste</t>
  </si>
  <si>
    <t>barnevern</t>
  </si>
  <si>
    <t>Nasjonalt beløp som skal fordeles</t>
  </si>
  <si>
    <t>Administrasjon</t>
  </si>
  <si>
    <t>Kommunehelse</t>
  </si>
  <si>
    <t>Hovedkostnadsnøkkel</t>
  </si>
  <si>
    <t>Kommunens andel av fordelt beløp</t>
  </si>
  <si>
    <t>Delkostnadsindeks</t>
  </si>
  <si>
    <t>Legg inn kommunenummer og nasjonalt beløp som skal fordeles i de gule feltene</t>
  </si>
  <si>
    <t>Kommunenummer</t>
  </si>
  <si>
    <t>Landbruk</t>
  </si>
  <si>
    <t>SANDEFJORD (fra 1.1.2017)</t>
  </si>
  <si>
    <t>LARVIK (fra 1.1.2018)</t>
  </si>
  <si>
    <t>FÆRDER (fra 1.1.2018)</t>
  </si>
  <si>
    <t>VEGÅRSHEI</t>
  </si>
  <si>
    <t>EVJE OG HORNNES</t>
  </si>
  <si>
    <t>INDRE FOSEN</t>
  </si>
  <si>
    <t>Delkostnadsvekter</t>
  </si>
  <si>
    <t>SANDNES (FRA 1.1.2020)</t>
  </si>
  <si>
    <t>MOLDE (FRA 1.1.2020)</t>
  </si>
  <si>
    <t>ÅLESUND (FRA 1.1.2020)</t>
  </si>
  <si>
    <t>VOLDA (FRA 1.1.2020)</t>
  </si>
  <si>
    <t>FJORD (FRA 1.1.2020)</t>
  </si>
  <si>
    <t>HUSTADVIKA (FRA 1.1.2020)</t>
  </si>
  <si>
    <t>NARVIK (FRA 1.1.2020)</t>
  </si>
  <si>
    <t>HAMARØY (FRA 1.1.2020)</t>
  </si>
  <si>
    <t>MOSS (FRA 1.1.2020)</t>
  </si>
  <si>
    <t>DRAMMEN (FRA 1.1.2020)</t>
  </si>
  <si>
    <t>INDRE ØSTFOLD (FRA 1.1.2020)</t>
  </si>
  <si>
    <t>NORDRE FOLLO (FRA 1.1.2020)</t>
  </si>
  <si>
    <t>ASKER (FRA 1.1.2020)</t>
  </si>
  <si>
    <t>AURSKOG HØLAND (FRA 1.1.2020)</t>
  </si>
  <si>
    <t>LILLESTRØM (FRA 1.1.2020)</t>
  </si>
  <si>
    <t>HOLMESTRAND (FRA 1.1.2020)</t>
  </si>
  <si>
    <t>TØNSBERG (FRA 1.1.2020)</t>
  </si>
  <si>
    <t>MIDT-TELEMARK (FRA 1.1.2020)</t>
  </si>
  <si>
    <t>KRISTIANSAND (FRA 1.1.2020)</t>
  </si>
  <si>
    <t>LINDESNES (FRA 1.1.2020)</t>
  </si>
  <si>
    <t>LYNGDAL (FRA 1.1.2020)</t>
  </si>
  <si>
    <t>KINN (FRA 1.1.2020)</t>
  </si>
  <si>
    <t>ULLENSVANG (FRA 1.1.2020)</t>
  </si>
  <si>
    <t>VOSS (FRA 1.1.2020)</t>
  </si>
  <si>
    <t>BJØRNAFJORDEN (FRA 1.1.2020)</t>
  </si>
  <si>
    <t>ØYGARDEN (FRA 1.1.2020)</t>
  </si>
  <si>
    <t>ALVER (FRA 1.1.2020)</t>
  </si>
  <si>
    <t>SOGNDAL (FRA 1.1.2020)</t>
  </si>
  <si>
    <t>SUNNFJORD (FRA 1.1.2020)</t>
  </si>
  <si>
    <t>STAD (FRA 1.1.2020)</t>
  </si>
  <si>
    <t>STEINKJER (FRA 1.1.2020)</t>
  </si>
  <si>
    <t>NAMSOS (FRA 1.1.2020)</t>
  </si>
  <si>
    <t>HEIM (FRA 1.1.2020)</t>
  </si>
  <si>
    <t>HITRA (FRA 1.1.2020)</t>
  </si>
  <si>
    <t>ØRLAND (FRA 1.1.2020)</t>
  </si>
  <si>
    <t>ÅFJORD (FRA 1.1.2020)</t>
  </si>
  <si>
    <t>ORKLAND (FRA 1.1.2020)</t>
  </si>
  <si>
    <t>NÆRØYSUND (FRA 1.1.2020)</t>
  </si>
  <si>
    <t>HAMMERFEST (FRA 1.1.2020)</t>
  </si>
  <si>
    <t>TJELDSUND (FRA 1.1.2020)</t>
  </si>
  <si>
    <t>SENJA (FRA 1.1.2020)</t>
  </si>
  <si>
    <t>NESBYEN</t>
  </si>
  <si>
    <t>Regneark for å beregne kommunens andel av bevilgninger og uttrekk etter delkostnadsnøkkel 2023</t>
  </si>
  <si>
    <t>per 1.7.2023</t>
  </si>
  <si>
    <t>Delkostnadsnøkler - indekser - inntektssystemet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</si>
</sst>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_ * #,##0_ ;_ * \-#,##0_ ;_ * &quot;-&quot;??_ ;_ @_ "/>
    <numFmt numFmtId="166" formatCode="0000"/>
    <numFmt numFmtId="167" formatCode="0.0000"/>
    <numFmt numFmtId="168" formatCode="_ * #,##0.0000_ ;_ * \-#,##0.0000_ ;_ * &quot;-&quot;??_ ;_ @_ "/>
    <numFmt numFmtId="169" formatCode="#,##0_ ;\-#,##0_ ;&quot;-&quot;??_ ;_ @_ "/>
    <numFmt numFmtId="170" formatCode="#,##0.0000_ ;\-#,##0.0000_ ;&quot;-&quot;??_ ;_ @_ "/>
    <numFmt numFmtId="171" formatCode="0.0\ %"/>
    <numFmt numFmtId="172" formatCode="#,##0.0000000000000000000"/>
    <numFmt numFmtId="173" formatCode="_ * #,##0.0000_ ;_ * \-#,##0.0000_ ;_ * &quot;-&quot;????_ ;_ @_ "/>
    <numFmt numFmtId="174" formatCode="0.0000000000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ms Rmn"/>
    </font>
    <font>
      <b/>
      <sz val="11"/>
      <color indexed="10"/>
      <name val="Calibri"/>
      <family val="2"/>
    </font>
    <font>
      <i/>
      <sz val="10"/>
      <color indexed="8"/>
      <name val="DepCentury Old Style"/>
      <family val="1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 applyNumberFormat="0" applyAlignment="0">
      <alignment horizontal="left"/>
    </xf>
    <xf numFmtId="164" fontId="6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3" fontId="5" fillId="0" borderId="0" xfId="0" applyNumberFormat="1" applyFont="1"/>
    <xf numFmtId="166" fontId="5" fillId="0" borderId="0" xfId="0" applyNumberFormat="1" applyFont="1" applyBorder="1" applyAlignment="1">
      <alignment horizontal="left"/>
    </xf>
    <xf numFmtId="3" fontId="5" fillId="0" borderId="0" xfId="0" applyNumberFormat="1" applyFont="1" applyBorder="1"/>
    <xf numFmtId="166" fontId="5" fillId="0" borderId="0" xfId="0" applyNumberFormat="1" applyFont="1" applyAlignment="1">
      <alignment horizontal="left"/>
    </xf>
    <xf numFmtId="0" fontId="5" fillId="0" borderId="0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center"/>
    </xf>
    <xf numFmtId="3" fontId="10" fillId="8" borderId="2" xfId="0" applyNumberFormat="1" applyFont="1" applyFill="1" applyBorder="1" applyAlignment="1">
      <alignment horizontal="center"/>
    </xf>
    <xf numFmtId="165" fontId="0" fillId="0" borderId="0" xfId="1" applyNumberFormat="1" applyFont="1"/>
    <xf numFmtId="168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5" fontId="0" fillId="0" borderId="0" xfId="0" applyNumberFormat="1"/>
    <xf numFmtId="0" fontId="0" fillId="0" borderId="3" xfId="0" applyBorder="1"/>
    <xf numFmtId="167" fontId="0" fillId="0" borderId="3" xfId="0" applyNumberFormat="1" applyBorder="1"/>
    <xf numFmtId="168" fontId="0" fillId="0" borderId="3" xfId="1" applyNumberFormat="1" applyFont="1" applyBorder="1"/>
    <xf numFmtId="168" fontId="0" fillId="0" borderId="3" xfId="0" applyNumberFormat="1" applyBorder="1"/>
    <xf numFmtId="3" fontId="0" fillId="0" borderId="0" xfId="0" applyNumberFormat="1"/>
    <xf numFmtId="3" fontId="0" fillId="0" borderId="2" xfId="0" applyNumberFormat="1" applyBorder="1"/>
    <xf numFmtId="0" fontId="4" fillId="0" borderId="0" xfId="0" applyFont="1"/>
    <xf numFmtId="3" fontId="0" fillId="0" borderId="3" xfId="0" applyNumberFormat="1" applyBorder="1"/>
    <xf numFmtId="0" fontId="0" fillId="9" borderId="0" xfId="0" applyFill="1"/>
    <xf numFmtId="0" fontId="4" fillId="0" borderId="0" xfId="0" applyFont="1" applyProtection="1"/>
    <xf numFmtId="3" fontId="0" fillId="0" borderId="0" xfId="0" applyNumberFormat="1" applyProtection="1"/>
    <xf numFmtId="0" fontId="0" fillId="0" borderId="0" xfId="0" applyProtection="1"/>
    <xf numFmtId="3" fontId="11" fillId="10" borderId="0" xfId="0" applyNumberFormat="1" applyFont="1" applyFill="1" applyAlignment="1" applyProtection="1">
      <alignment horizontal="left"/>
    </xf>
    <xf numFmtId="0" fontId="12" fillId="11" borderId="0" xfId="0" applyFont="1" applyFill="1" applyProtection="1"/>
    <xf numFmtId="0" fontId="12" fillId="0" borderId="0" xfId="0" applyFont="1" applyProtection="1"/>
    <xf numFmtId="0" fontId="12" fillId="12" borderId="0" xfId="0" applyFont="1" applyFill="1" applyProtection="1"/>
    <xf numFmtId="0" fontId="11" fillId="9" borderId="0" xfId="0" applyFont="1" applyFill="1" applyAlignment="1" applyProtection="1">
      <alignment horizontal="center"/>
      <protection locked="0"/>
    </xf>
    <xf numFmtId="0" fontId="11" fillId="0" borderId="2" xfId="0" applyFont="1" applyBorder="1" applyProtection="1"/>
    <xf numFmtId="3" fontId="11" fillId="0" borderId="2" xfId="0" applyNumberFormat="1" applyFont="1" applyBorder="1" applyProtection="1"/>
    <xf numFmtId="0" fontId="0" fillId="0" borderId="2" xfId="0" applyBorder="1" applyProtection="1"/>
    <xf numFmtId="0" fontId="0" fillId="3" borderId="0" xfId="0" applyFill="1" applyBorder="1" applyAlignment="1">
      <alignment horizontal="center"/>
    </xf>
    <xf numFmtId="0" fontId="0" fillId="0" borderId="0" xfId="0" applyBorder="1"/>
    <xf numFmtId="0" fontId="0" fillId="4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167" fontId="9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2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3" fontId="12" fillId="0" borderId="0" xfId="0" applyNumberFormat="1" applyFont="1" applyAlignment="1" applyProtection="1">
      <alignment horizontal="center"/>
    </xf>
    <xf numFmtId="169" fontId="12" fillId="11" borderId="0" xfId="0" applyNumberFormat="1" applyFont="1" applyFill="1" applyAlignment="1" applyProtection="1">
      <alignment horizontal="center"/>
    </xf>
    <xf numFmtId="169" fontId="12" fillId="0" borderId="0" xfId="0" applyNumberFormat="1" applyFont="1" applyAlignment="1" applyProtection="1">
      <alignment horizontal="center"/>
    </xf>
    <xf numFmtId="169" fontId="12" fillId="12" borderId="0" xfId="0" applyNumberFormat="1" applyFont="1" applyFill="1" applyAlignment="1" applyProtection="1">
      <alignment horizontal="center"/>
    </xf>
    <xf numFmtId="170" fontId="12" fillId="11" borderId="0" xfId="0" applyNumberFormat="1" applyFont="1" applyFill="1" applyAlignment="1" applyProtection="1">
      <alignment horizontal="center"/>
    </xf>
    <xf numFmtId="170" fontId="12" fillId="0" borderId="0" xfId="0" applyNumberFormat="1" applyFont="1" applyAlignment="1" applyProtection="1">
      <alignment horizontal="center"/>
    </xf>
    <xf numFmtId="170" fontId="12" fillId="12" borderId="0" xfId="0" applyNumberFormat="1" applyFont="1" applyFill="1" applyAlignment="1" applyProtection="1">
      <alignment horizontal="center"/>
    </xf>
    <xf numFmtId="167" fontId="0" fillId="0" borderId="0" xfId="0" applyNumberFormat="1" applyProtection="1"/>
    <xf numFmtId="3" fontId="12" fillId="9" borderId="0" xfId="0" applyNumberFormat="1" applyFont="1" applyFill="1" applyAlignment="1" applyProtection="1">
      <alignment horizontal="center"/>
      <protection locked="0"/>
    </xf>
    <xf numFmtId="167" fontId="4" fillId="0" borderId="0" xfId="0" applyNumberFormat="1" applyFont="1" applyProtection="1"/>
    <xf numFmtId="0" fontId="14" fillId="0" borderId="0" xfId="0" applyFont="1" applyProtection="1"/>
    <xf numFmtId="0" fontId="0" fillId="0" borderId="0" xfId="0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0" applyNumberFormat="1"/>
    <xf numFmtId="171" fontId="0" fillId="0" borderId="0" xfId="1" applyNumberFormat="1" applyFont="1"/>
    <xf numFmtId="3" fontId="4" fillId="0" borderId="0" xfId="0" applyNumberFormat="1" applyFont="1" applyProtection="1"/>
    <xf numFmtId="170" fontId="0" fillId="0" borderId="0" xfId="0" applyNumberFormat="1" applyAlignment="1" applyProtection="1">
      <alignment horizontal="center"/>
    </xf>
    <xf numFmtId="172" fontId="0" fillId="0" borderId="0" xfId="0" applyNumberFormat="1" applyProtection="1"/>
    <xf numFmtId="173" fontId="0" fillId="0" borderId="0" xfId="0" applyNumberFormat="1" applyAlignment="1">
      <alignment horizontal="center"/>
    </xf>
    <xf numFmtId="174" fontId="0" fillId="0" borderId="0" xfId="0" applyNumberFormat="1"/>
    <xf numFmtId="3" fontId="0" fillId="9" borderId="0" xfId="0" applyNumberFormat="1" applyFill="1"/>
    <xf numFmtId="0" fontId="13" fillId="13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0">
    <cellStyle name="Komma" xfId="1" builtinId="3"/>
    <cellStyle name="Komma 2" xfId="5" xr:uid="{00000000-0005-0000-0000-000001000000}"/>
    <cellStyle name="Komma 3" xfId="8" xr:uid="{00000000-0005-0000-0000-000002000000}"/>
    <cellStyle name="Normal" xfId="0" builtinId="0"/>
    <cellStyle name="Normal 2" xfId="2" xr:uid="{00000000-0005-0000-0000-000004000000}"/>
    <cellStyle name="Normal 2 2" xfId="6" xr:uid="{00000000-0005-0000-0000-000005000000}"/>
    <cellStyle name="Normal 2 2 2" xfId="9" xr:uid="{00000000-0005-0000-0000-000006000000}"/>
    <cellStyle name="Normal 3" xfId="3" xr:uid="{00000000-0005-0000-0000-000007000000}"/>
    <cellStyle name="Normal 4" xfId="7" xr:uid="{00000000-0005-0000-0000-000008000000}"/>
    <cellStyle name="times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showGridLines="0" tabSelected="1" zoomScale="70" zoomScaleNormal="70" workbookViewId="0">
      <selection activeCell="B8" sqref="B8"/>
    </sheetView>
  </sheetViews>
  <sheetFormatPr baseColWidth="10" defaultColWidth="11.453125" defaultRowHeight="12.5"/>
  <cols>
    <col min="1" max="1" width="11.453125" style="28"/>
    <col min="2" max="2" width="30.7265625" style="28" customWidth="1"/>
    <col min="3" max="3" width="46" style="27" customWidth="1"/>
    <col min="4" max="4" width="5.81640625" style="28" customWidth="1"/>
    <col min="5" max="5" width="47.453125" style="27" customWidth="1"/>
    <col min="6" max="6" width="5.81640625" style="28" customWidth="1"/>
    <col min="7" max="7" width="48.26953125" style="28" customWidth="1"/>
    <col min="8" max="16384" width="11.453125" style="28"/>
  </cols>
  <sheetData>
    <row r="1" spans="1:8" ht="7.5" customHeight="1"/>
    <row r="2" spans="1:8" ht="20">
      <c r="A2" s="61" t="s">
        <v>393</v>
      </c>
    </row>
    <row r="3" spans="1:8" ht="8.25" customHeight="1">
      <c r="A3" s="61"/>
    </row>
    <row r="4" spans="1:8" ht="22.5" customHeight="1">
      <c r="A4" s="61" t="s">
        <v>341</v>
      </c>
    </row>
    <row r="7" spans="1:8" ht="20">
      <c r="B7" s="35" t="s">
        <v>342</v>
      </c>
    </row>
    <row r="8" spans="1:8" ht="20">
      <c r="B8" s="33">
        <v>5055</v>
      </c>
      <c r="C8" s="29" t="str">
        <f>IF($B$8&gt;0,VLOOKUP('Fordeling etter delkostn.nøkkel'!B8,'Delkostnadsindekser 2023'!A7:L362,2,FALSE),"")</f>
        <v>HEIM (FRA 1.1.2020)</v>
      </c>
    </row>
    <row r="11" spans="1:8" ht="20">
      <c r="B11" s="34" t="s">
        <v>326</v>
      </c>
      <c r="C11" s="35" t="s">
        <v>335</v>
      </c>
      <c r="D11" s="36"/>
      <c r="E11" s="35" t="s">
        <v>339</v>
      </c>
      <c r="F11" s="36"/>
      <c r="G11" s="49" t="s">
        <v>340</v>
      </c>
    </row>
    <row r="13" spans="1:8" ht="17.5">
      <c r="B13" s="30" t="s">
        <v>312</v>
      </c>
      <c r="C13" s="59"/>
      <c r="E13" s="52">
        <f>IF($B$8&gt;0,+C13*G13*(VLOOKUP(B$8,'Delkostnadsindekser 2023'!$A$7:$L$362,12)/1000),0)</f>
        <v>0</v>
      </c>
      <c r="F13" s="50"/>
      <c r="G13" s="55">
        <f>IF($B$8&gt;0,VLOOKUP(B$8,'Delkostnadsindekser 2023'!$A$7:$L$362,4,FALSE),0)</f>
        <v>1.317701649208999</v>
      </c>
      <c r="H13" s="26"/>
    </row>
    <row r="14" spans="1:8" ht="17.5">
      <c r="B14" s="31"/>
      <c r="C14" s="51"/>
      <c r="E14" s="53"/>
      <c r="F14" s="50"/>
      <c r="G14" s="56"/>
    </row>
    <row r="15" spans="1:8" ht="17.5">
      <c r="B15" s="32" t="s">
        <v>308</v>
      </c>
      <c r="C15" s="59"/>
      <c r="E15" s="54">
        <f>IF($B$8&gt;0,+C15*G15*(VLOOKUP(B$8,'Delkostnadsindekser 2023'!$A$7:$L$362,12)/1000),0)</f>
        <v>0</v>
      </c>
      <c r="F15" s="50"/>
      <c r="G15" s="57">
        <f>IF($B$8&gt;0,VLOOKUP(B$8,'Delkostnadsindekser 2023'!$A$7:$L$362,5,FALSE),0)</f>
        <v>1.0586379220342803</v>
      </c>
      <c r="H15" s="60"/>
    </row>
    <row r="16" spans="1:8" ht="17.5">
      <c r="B16" s="31"/>
      <c r="C16" s="51"/>
      <c r="E16" s="53"/>
      <c r="F16" s="50"/>
      <c r="G16" s="56"/>
      <c r="H16" s="58"/>
    </row>
    <row r="17" spans="2:8" ht="17.5">
      <c r="B17" s="30" t="s">
        <v>311</v>
      </c>
      <c r="C17" s="59"/>
      <c r="E17" s="52">
        <f>IF($B$8&gt;0,+C17*G17*(VLOOKUP(B$8,'Delkostnadsindekser 2023'!$A$7:$L$362,12)/1000),0)</f>
        <v>0</v>
      </c>
      <c r="F17" s="50"/>
      <c r="G17" s="55">
        <f>IF($B$8&gt;0,VLOOKUP(B$8,'Delkostnadsindekser 2023'!$A$7:$L$362,6,FALSE),0)</f>
        <v>0.8153692324122841</v>
      </c>
      <c r="H17" s="60"/>
    </row>
    <row r="18" spans="2:8" ht="17.5">
      <c r="B18" s="31"/>
      <c r="C18" s="51"/>
      <c r="E18" s="53"/>
      <c r="F18" s="50"/>
      <c r="G18" s="56"/>
      <c r="H18" s="58"/>
    </row>
    <row r="19" spans="2:8" ht="17.5">
      <c r="B19" s="32" t="s">
        <v>336</v>
      </c>
      <c r="C19" s="59"/>
      <c r="E19" s="54">
        <f>IF($B$8&gt;0,+C19*G19*(VLOOKUP(B$8,'Delkostnadsindekser 2023'!$A$7:$L$362,12)/1000),0)</f>
        <v>0</v>
      </c>
      <c r="F19" s="50"/>
      <c r="G19" s="57">
        <f>IF($B$8&gt;0,VLOOKUP(B$8,'Delkostnadsindekser 2023'!$A$7:$L$362,7,FALSE),0)</f>
        <v>1.1391234704782964</v>
      </c>
      <c r="H19" s="60"/>
    </row>
    <row r="20" spans="2:8" ht="17.5">
      <c r="B20" s="31"/>
      <c r="C20" s="51"/>
      <c r="E20" s="53"/>
      <c r="F20" s="50"/>
      <c r="G20" s="56"/>
      <c r="H20" s="58"/>
    </row>
    <row r="21" spans="2:8" ht="17.5">
      <c r="B21" s="30" t="s">
        <v>331</v>
      </c>
      <c r="C21" s="59"/>
      <c r="E21" s="52">
        <f>IF($B$8&gt;0,+C21*G21*(VLOOKUP(B$8,'Delkostnadsindekser 2023'!$A$7:$L$362,12)/1000),0)</f>
        <v>0</v>
      </c>
      <c r="F21" s="50"/>
      <c r="G21" s="55">
        <f>IF($B$8&gt;0,VLOOKUP(B$8,'Delkostnadsindekser 2023'!$A$7:$L$362,8,FALSE),0)</f>
        <v>0.73793480576343806</v>
      </c>
      <c r="H21" s="60"/>
    </row>
    <row r="22" spans="2:8" ht="17.5">
      <c r="B22" s="31"/>
      <c r="C22" s="51"/>
      <c r="E22" s="53"/>
      <c r="F22" s="50"/>
      <c r="G22" s="56"/>
      <c r="H22" s="58"/>
    </row>
    <row r="23" spans="2:8" ht="17.5">
      <c r="B23" s="32" t="s">
        <v>337</v>
      </c>
      <c r="C23" s="59"/>
      <c r="E23" s="54">
        <f>IF($B$8&gt;0,+C23*G23*(VLOOKUP(B$8,'Delkostnadsindekser 2023'!$A$7:$L$362,12)/1000),0)</f>
        <v>0</v>
      </c>
      <c r="F23" s="50"/>
      <c r="G23" s="57">
        <f>IF($B$8&gt;0,VLOOKUP(B$8,'Delkostnadsindekser 2023'!$A$7:$L$362,9,FALSE),0)</f>
        <v>1.3050791556482984</v>
      </c>
      <c r="H23" s="60"/>
    </row>
    <row r="24" spans="2:8" ht="17.5">
      <c r="B24" s="31"/>
      <c r="C24" s="51"/>
      <c r="E24" s="53"/>
      <c r="F24" s="50"/>
      <c r="G24" s="56"/>
      <c r="H24" s="58"/>
    </row>
    <row r="25" spans="2:8" ht="17.5">
      <c r="B25" s="30" t="s">
        <v>310</v>
      </c>
      <c r="C25" s="59"/>
      <c r="E25" s="52">
        <f>IF($B$8&gt;0,+C25*G25*(VLOOKUP(B$8,'Delkostnadsindekser 2023'!$A$7:$L$362,12)/1000),0)</f>
        <v>0</v>
      </c>
      <c r="F25" s="50"/>
      <c r="G25" s="55">
        <f>IF($B$8&gt;0,VLOOKUP(B$8,'Delkostnadsindekser 2023'!$A$7:$L$362,10,FALSE),0)</f>
        <v>0.9320539077563037</v>
      </c>
      <c r="H25" s="58"/>
    </row>
    <row r="26" spans="2:8" ht="17.5">
      <c r="B26" s="31"/>
      <c r="C26" s="51"/>
      <c r="E26" s="53"/>
      <c r="F26" s="50"/>
      <c r="G26" s="56"/>
      <c r="H26" s="58"/>
    </row>
    <row r="27" spans="2:8" ht="17.5">
      <c r="B27" s="32" t="s">
        <v>343</v>
      </c>
      <c r="C27" s="59"/>
      <c r="E27" s="54">
        <f>IF($B$8&gt;0,+C27*G27*(VLOOKUP(B$8,'Delkostnadsindekser 2023'!$A$7:$L$362,12)/1000),0)</f>
        <v>0</v>
      </c>
      <c r="F27" s="50"/>
      <c r="G27" s="57">
        <f>IF($B$8&gt;0,VLOOKUP(B$8,'Delkostnadsindekser 2023'!$A$7:$L$362,11,FALSE),0)</f>
        <v>3.6876980779608939</v>
      </c>
      <c r="H27" s="60"/>
    </row>
    <row r="28" spans="2:8" ht="17.5">
      <c r="B28" s="31"/>
      <c r="C28" s="51"/>
      <c r="E28" s="53"/>
      <c r="F28" s="50"/>
      <c r="G28" s="56"/>
      <c r="H28" s="58"/>
    </row>
    <row r="29" spans="2:8" ht="17.5">
      <c r="B29" s="30" t="s">
        <v>338</v>
      </c>
      <c r="C29" s="59"/>
      <c r="E29" s="52">
        <f>IF($B$8&gt;0,+C29*G29*(VLOOKUP(B$8,'Delkostnadsindekser 2023'!$A$7:$L$362,12)/1000),0)</f>
        <v>0</v>
      </c>
      <c r="F29" s="50"/>
      <c r="G29" s="55">
        <f>IF($B$8&gt;0,VLOOKUP(B$8,'Delkostnadsindekser 2023'!$A$7:$L$362,3,FALSE),0)</f>
        <v>1.11112918</v>
      </c>
      <c r="H29" s="60"/>
    </row>
    <row r="33" spans="5:7" ht="21" customHeight="1">
      <c r="E33" s="68"/>
      <c r="G33" s="69"/>
    </row>
    <row r="35" spans="5:7">
      <c r="E35" s="70"/>
    </row>
  </sheetData>
  <sheetProtection sheet="1" objects="1" scenarios="1" selectLockedCells="1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9"/>
  <sheetViews>
    <sheetView workbookViewId="0">
      <pane ySplit="5" topLeftCell="A6" activePane="bottomLeft" state="frozen"/>
      <selection pane="bottomLeft" activeCell="L7" sqref="L7:L362"/>
    </sheetView>
  </sheetViews>
  <sheetFormatPr baseColWidth="10" defaultRowHeight="12.5"/>
  <cols>
    <col min="1" max="1" width="5.453125" customWidth="1"/>
    <col min="2" max="2" width="19.1796875" customWidth="1"/>
    <col min="3" max="4" width="22.453125" customWidth="1"/>
    <col min="5" max="5" width="18.54296875" customWidth="1"/>
    <col min="6" max="6" width="17.54296875" style="13" customWidth="1"/>
    <col min="7" max="7" width="22" customWidth="1"/>
    <col min="8" max="8" width="18" customWidth="1"/>
    <col min="9" max="9" width="18.453125" customWidth="1"/>
    <col min="10" max="11" width="18.26953125" customWidth="1"/>
    <col min="12" max="12" width="15" customWidth="1"/>
    <col min="15" max="15" width="13.54296875" bestFit="1" customWidth="1"/>
    <col min="21" max="21" width="12.453125" bestFit="1" customWidth="1"/>
  </cols>
  <sheetData>
    <row r="1" spans="1:15" s="38" customFormat="1" ht="22.5" customHeight="1">
      <c r="D1" s="74" t="s">
        <v>395</v>
      </c>
      <c r="E1" s="75"/>
      <c r="F1" s="75"/>
      <c r="G1" s="75"/>
      <c r="H1" s="75"/>
      <c r="I1" s="75"/>
      <c r="J1" s="75"/>
      <c r="K1" s="62"/>
    </row>
    <row r="2" spans="1:15" ht="14.5">
      <c r="A2" s="7"/>
      <c r="B2" s="5"/>
      <c r="C2" s="8" t="s">
        <v>338</v>
      </c>
      <c r="D2" s="41" t="s">
        <v>326</v>
      </c>
      <c r="E2" s="44" t="s">
        <v>326</v>
      </c>
      <c r="F2" s="39" t="s">
        <v>326</v>
      </c>
      <c r="G2" s="40" t="s">
        <v>326</v>
      </c>
      <c r="H2" s="42" t="s">
        <v>326</v>
      </c>
      <c r="I2" s="40" t="s">
        <v>326</v>
      </c>
      <c r="J2" s="43" t="s">
        <v>326</v>
      </c>
      <c r="K2" s="64" t="s">
        <v>326</v>
      </c>
      <c r="L2" s="9" t="s">
        <v>313</v>
      </c>
    </row>
    <row r="3" spans="1:15" ht="14.5">
      <c r="A3" s="7"/>
      <c r="B3" s="5"/>
      <c r="C3" s="8"/>
      <c r="D3" s="41" t="s">
        <v>312</v>
      </c>
      <c r="E3" s="37" t="s">
        <v>308</v>
      </c>
      <c r="F3" s="39" t="s">
        <v>311</v>
      </c>
      <c r="G3" s="63" t="s">
        <v>336</v>
      </c>
      <c r="H3" s="42" t="s">
        <v>331</v>
      </c>
      <c r="I3" s="40" t="s">
        <v>309</v>
      </c>
      <c r="J3" s="43" t="s">
        <v>310</v>
      </c>
      <c r="K3" s="64" t="s">
        <v>343</v>
      </c>
      <c r="L3" s="45" t="s">
        <v>394</v>
      </c>
    </row>
    <row r="4" spans="1:15" ht="14.5">
      <c r="A4" s="9" t="s">
        <v>0</v>
      </c>
      <c r="B4" s="9" t="s">
        <v>1</v>
      </c>
      <c r="C4" s="10"/>
      <c r="D4" s="9" t="s">
        <v>314</v>
      </c>
      <c r="E4" s="9" t="s">
        <v>314</v>
      </c>
      <c r="F4" s="9" t="s">
        <v>314</v>
      </c>
      <c r="G4" s="9" t="s">
        <v>314</v>
      </c>
      <c r="H4" s="9" t="s">
        <v>314</v>
      </c>
      <c r="I4" s="9" t="s">
        <v>314</v>
      </c>
      <c r="J4" s="9" t="s">
        <v>314</v>
      </c>
      <c r="K4" s="9"/>
      <c r="L4" s="9" t="s">
        <v>315</v>
      </c>
    </row>
    <row r="5" spans="1:15" ht="13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</row>
    <row r="6" spans="1:15" ht="6" customHeight="1">
      <c r="A6" s="2"/>
      <c r="B6" s="3"/>
      <c r="C6" s="3"/>
    </row>
    <row r="7" spans="1:15" ht="14.5">
      <c r="A7" s="4">
        <v>301</v>
      </c>
      <c r="B7" s="1" t="s">
        <v>27</v>
      </c>
      <c r="C7" s="46">
        <v>0.92101182000000004</v>
      </c>
      <c r="D7" s="13">
        <v>0.79460601880094339</v>
      </c>
      <c r="E7" s="14">
        <v>0.84876925522765623</v>
      </c>
      <c r="F7" s="13">
        <v>1.0930046283349792</v>
      </c>
      <c r="G7" s="13">
        <v>0.93071876114816121</v>
      </c>
      <c r="H7" s="13">
        <v>1.445611891427117</v>
      </c>
      <c r="I7" s="13">
        <v>0.85317482032664638</v>
      </c>
      <c r="J7" s="13">
        <v>1.131634574233362</v>
      </c>
      <c r="K7" s="13">
        <v>6.4847382797649901E-3</v>
      </c>
      <c r="L7" s="15">
        <v>129.03754395000001</v>
      </c>
      <c r="M7" s="16"/>
      <c r="O7" s="72"/>
    </row>
    <row r="8" spans="1:15" ht="14.5">
      <c r="A8" s="4">
        <v>1101</v>
      </c>
      <c r="B8" s="1" t="s">
        <v>130</v>
      </c>
      <c r="C8" s="46">
        <v>1.02224307</v>
      </c>
      <c r="D8" s="13">
        <v>1.0556798169472721</v>
      </c>
      <c r="E8" s="14">
        <v>1.0776921586923009</v>
      </c>
      <c r="F8" s="13">
        <v>0.99239433796665744</v>
      </c>
      <c r="G8" s="13">
        <v>0.98190764360503979</v>
      </c>
      <c r="H8" s="13">
        <v>0.84287183532153021</v>
      </c>
      <c r="I8" s="13">
        <v>1.0103029794823102</v>
      </c>
      <c r="J8" s="13">
        <v>0.85968819014865994</v>
      </c>
      <c r="K8" s="13">
        <v>1.3418881764033903</v>
      </c>
      <c r="L8" s="15">
        <v>2.7391073600000002</v>
      </c>
      <c r="M8" s="16"/>
    </row>
    <row r="9" spans="1:15" ht="14.5">
      <c r="A9" s="4">
        <v>1103</v>
      </c>
      <c r="B9" s="1" t="s">
        <v>131</v>
      </c>
      <c r="C9" s="46">
        <v>0.96282243999999995</v>
      </c>
      <c r="D9" s="13">
        <v>0.84530877097916934</v>
      </c>
      <c r="E9" s="14">
        <v>1.0405559093951209</v>
      </c>
      <c r="F9" s="13">
        <v>1.0908574585550515</v>
      </c>
      <c r="G9" s="13">
        <v>0.93345911782169311</v>
      </c>
      <c r="H9" s="13">
        <v>1.024821789991214</v>
      </c>
      <c r="I9" s="13">
        <v>0.90594968650123942</v>
      </c>
      <c r="J9" s="13">
        <v>1.0470099771631269</v>
      </c>
      <c r="K9" s="13">
        <v>0.30451381864792454</v>
      </c>
      <c r="L9" s="15">
        <v>26.603470219999998</v>
      </c>
      <c r="M9" s="16"/>
    </row>
    <row r="10" spans="1:15" ht="14.5">
      <c r="A10" s="4">
        <v>1106</v>
      </c>
      <c r="B10" s="1" t="s">
        <v>132</v>
      </c>
      <c r="C10" s="46">
        <v>0.98185816000000004</v>
      </c>
      <c r="D10" s="13">
        <v>1.0012539857583542</v>
      </c>
      <c r="E10" s="14">
        <v>0.96248173232404133</v>
      </c>
      <c r="F10" s="13">
        <v>0.95892885320024723</v>
      </c>
      <c r="G10" s="13">
        <v>0.94513267416214009</v>
      </c>
      <c r="H10" s="13">
        <v>1.098618291515566</v>
      </c>
      <c r="I10" s="13">
        <v>0.93474339786646687</v>
      </c>
      <c r="J10" s="13">
        <v>1.0394311980289428</v>
      </c>
      <c r="K10" s="13">
        <v>0.10485989848153392</v>
      </c>
      <c r="L10" s="15">
        <v>6.9075214000000003</v>
      </c>
      <c r="M10" s="16"/>
    </row>
    <row r="11" spans="1:15" ht="14.5">
      <c r="A11" s="4">
        <v>1108</v>
      </c>
      <c r="B11" s="1" t="s">
        <v>351</v>
      </c>
      <c r="C11" s="46">
        <v>0.99140640999999996</v>
      </c>
      <c r="D11" s="13">
        <v>0.79133844572430034</v>
      </c>
      <c r="E11" s="14">
        <v>1.1565495910848043</v>
      </c>
      <c r="F11" s="13">
        <v>1.1988366104370218</v>
      </c>
      <c r="G11" s="13">
        <v>0.94186549065318159</v>
      </c>
      <c r="H11" s="13">
        <v>0.97935236519602531</v>
      </c>
      <c r="I11" s="13">
        <v>0.91777996617497404</v>
      </c>
      <c r="J11" s="13">
        <v>1.0783274662192055</v>
      </c>
      <c r="K11" s="13">
        <v>0.48239698904524081</v>
      </c>
      <c r="L11" s="15">
        <v>15.075171490000001</v>
      </c>
      <c r="M11" s="16"/>
    </row>
    <row r="12" spans="1:15" ht="14.5">
      <c r="A12" s="4">
        <v>1111</v>
      </c>
      <c r="B12" s="1" t="s">
        <v>133</v>
      </c>
      <c r="C12" s="46">
        <v>1.16025329</v>
      </c>
      <c r="D12" s="13">
        <v>1.2534236785667761</v>
      </c>
      <c r="E12" s="14">
        <v>1.2179942376522392</v>
      </c>
      <c r="F12" s="13">
        <v>0.93664386888825069</v>
      </c>
      <c r="G12" s="13">
        <v>1.2764101609173808</v>
      </c>
      <c r="H12" s="13">
        <v>0.70589810760288496</v>
      </c>
      <c r="I12" s="13">
        <v>1.2182118427952606</v>
      </c>
      <c r="J12" s="13">
        <v>1.113927624273203</v>
      </c>
      <c r="K12" s="13">
        <v>3.1849205489457519</v>
      </c>
      <c r="L12" s="15">
        <v>0.60192911000000004</v>
      </c>
      <c r="M12" s="16"/>
    </row>
    <row r="13" spans="1:15" ht="14.5">
      <c r="A13" s="4">
        <v>1112</v>
      </c>
      <c r="B13" s="1" t="s">
        <v>134</v>
      </c>
      <c r="C13" s="46">
        <v>1.1159625</v>
      </c>
      <c r="D13" s="13">
        <v>1.1018487149888117</v>
      </c>
      <c r="E13" s="14">
        <v>1.1935568613991219</v>
      </c>
      <c r="F13" s="13">
        <v>1.0365580361806954</v>
      </c>
      <c r="G13" s="13">
        <v>1.3035950282597712</v>
      </c>
      <c r="H13" s="13">
        <v>0.83448035898102735</v>
      </c>
      <c r="I13" s="13">
        <v>1.2400318210765118</v>
      </c>
      <c r="J13" s="13">
        <v>0.80243899410774866</v>
      </c>
      <c r="K13" s="13">
        <v>4.0589790514314501</v>
      </c>
      <c r="L13" s="15">
        <v>0.58469970999999998</v>
      </c>
      <c r="M13" s="16"/>
    </row>
    <row r="14" spans="1:15" ht="14.5">
      <c r="A14" s="4">
        <v>1114</v>
      </c>
      <c r="B14" s="1" t="s">
        <v>135</v>
      </c>
      <c r="C14" s="46">
        <v>1.0808715200000001</v>
      </c>
      <c r="D14" s="13">
        <v>0.92596179109928489</v>
      </c>
      <c r="E14" s="14">
        <v>1.3404573662204564</v>
      </c>
      <c r="F14" s="13">
        <v>0.93608723513749559</v>
      </c>
      <c r="G14" s="13">
        <v>1.3590379392304826</v>
      </c>
      <c r="H14" s="13">
        <v>0.63303660022689667</v>
      </c>
      <c r="I14" s="13">
        <v>1.2632212458648078</v>
      </c>
      <c r="J14" s="13">
        <v>0.87806342233918566</v>
      </c>
      <c r="K14" s="13">
        <v>7.2013423629622126</v>
      </c>
      <c r="L14" s="15">
        <v>0.51889808000000004</v>
      </c>
      <c r="M14" s="16"/>
    </row>
    <row r="15" spans="1:15" ht="14.5">
      <c r="A15" s="4">
        <v>1119</v>
      </c>
      <c r="B15" s="1" t="s">
        <v>136</v>
      </c>
      <c r="C15" s="46">
        <v>1.03203047</v>
      </c>
      <c r="D15" s="13">
        <v>0.86636820076393206</v>
      </c>
      <c r="E15" s="14">
        <v>1.2515205393872271</v>
      </c>
      <c r="F15" s="13">
        <v>1.1498353011433409</v>
      </c>
      <c r="G15" s="13">
        <v>0.97503255663985167</v>
      </c>
      <c r="H15" s="13">
        <v>0.78589499835776833</v>
      </c>
      <c r="I15" s="13">
        <v>0.96063588435993019</v>
      </c>
      <c r="J15" s="13">
        <v>1.0901083394795967</v>
      </c>
      <c r="K15" s="13">
        <v>2.2984577485073294</v>
      </c>
      <c r="L15" s="15">
        <v>3.5886632000000001</v>
      </c>
      <c r="M15" s="16"/>
    </row>
    <row r="16" spans="1:15" ht="14.5">
      <c r="A16" s="4">
        <v>1120</v>
      </c>
      <c r="B16" s="1" t="s">
        <v>137</v>
      </c>
      <c r="C16" s="46">
        <v>0.98479678000000004</v>
      </c>
      <c r="D16" s="13">
        <v>0.79359287393837652</v>
      </c>
      <c r="E16" s="14">
        <v>1.1816879490832359</v>
      </c>
      <c r="F16" s="13">
        <v>1.1458622754333285</v>
      </c>
      <c r="G16" s="13">
        <v>0.97275716837448978</v>
      </c>
      <c r="H16" s="13">
        <v>0.81211117689653389</v>
      </c>
      <c r="I16" s="13">
        <v>0.92791849637577961</v>
      </c>
      <c r="J16" s="13">
        <v>1.0588328592835241</v>
      </c>
      <c r="K16" s="13">
        <v>1.484875113144285</v>
      </c>
      <c r="L16" s="15">
        <v>3.7457439699999999</v>
      </c>
      <c r="M16" s="16"/>
    </row>
    <row r="17" spans="1:13" ht="14.5">
      <c r="A17" s="4">
        <v>1121</v>
      </c>
      <c r="B17" s="1" t="s">
        <v>138</v>
      </c>
      <c r="C17" s="46">
        <v>0.99771900999999996</v>
      </c>
      <c r="D17" s="13">
        <v>0.82633876294575315</v>
      </c>
      <c r="E17" s="14">
        <v>1.1832690087250264</v>
      </c>
      <c r="F17" s="13">
        <v>1.1567715948524075</v>
      </c>
      <c r="G17" s="13">
        <v>0.97223415175827499</v>
      </c>
      <c r="H17" s="13">
        <v>0.82403546938365113</v>
      </c>
      <c r="I17" s="13">
        <v>0.943564951137284</v>
      </c>
      <c r="J17" s="13">
        <v>1.0191417290208165</v>
      </c>
      <c r="K17" s="13">
        <v>1.377024502118257</v>
      </c>
      <c r="L17" s="15">
        <v>3.5822479999999999</v>
      </c>
      <c r="M17" s="16"/>
    </row>
    <row r="18" spans="1:13" ht="14.5">
      <c r="A18" s="4">
        <v>1122</v>
      </c>
      <c r="B18" s="1" t="s">
        <v>139</v>
      </c>
      <c r="C18" s="46">
        <v>1.03460817</v>
      </c>
      <c r="D18" s="13">
        <v>0.79104007986894054</v>
      </c>
      <c r="E18" s="14">
        <v>1.3393111976782546</v>
      </c>
      <c r="F18" s="13">
        <v>1.1968266267047034</v>
      </c>
      <c r="G18" s="13">
        <v>1.0069495862095019</v>
      </c>
      <c r="H18" s="13">
        <v>0.79250028494230806</v>
      </c>
      <c r="I18" s="13">
        <v>0.98501093851960264</v>
      </c>
      <c r="J18" s="13">
        <v>1.0146071900882321</v>
      </c>
      <c r="K18" s="13">
        <v>1.3091248307038412</v>
      </c>
      <c r="L18" s="15">
        <v>2.24733641</v>
      </c>
      <c r="M18" s="16"/>
    </row>
    <row r="19" spans="1:13" ht="14.5">
      <c r="A19" s="4">
        <v>1124</v>
      </c>
      <c r="B19" s="1" t="s">
        <v>140</v>
      </c>
      <c r="C19" s="46">
        <v>0.98617410000000005</v>
      </c>
      <c r="D19" s="13">
        <v>0.80924239606431292</v>
      </c>
      <c r="E19" s="14">
        <v>1.1552575377323768</v>
      </c>
      <c r="F19" s="13">
        <v>1.2152011912170997</v>
      </c>
      <c r="G19" s="13">
        <v>0.96234237389770272</v>
      </c>
      <c r="H19" s="13">
        <v>0.80258317209074392</v>
      </c>
      <c r="I19" s="13">
        <v>0.9190946695364286</v>
      </c>
      <c r="J19" s="13">
        <v>0.95792634606916338</v>
      </c>
      <c r="K19" s="13">
        <v>0.59578855833315159</v>
      </c>
      <c r="L19" s="15">
        <v>5.1237290599999996</v>
      </c>
      <c r="M19" s="16"/>
    </row>
    <row r="20" spans="1:13" ht="14.5">
      <c r="A20" s="4">
        <v>1127</v>
      </c>
      <c r="B20" s="1" t="s">
        <v>141</v>
      </c>
      <c r="C20" s="46">
        <v>0.98778695000000005</v>
      </c>
      <c r="D20" s="13">
        <v>0.86308242331465301</v>
      </c>
      <c r="E20" s="14">
        <v>1.1353750325577312</v>
      </c>
      <c r="F20" s="13">
        <v>1.0922800278760405</v>
      </c>
      <c r="G20" s="13">
        <v>1.0015760445223414</v>
      </c>
      <c r="H20" s="13">
        <v>0.76731985959701743</v>
      </c>
      <c r="I20" s="13">
        <v>0.96036926473420225</v>
      </c>
      <c r="J20" s="13">
        <v>1.0446575081855038</v>
      </c>
      <c r="K20" s="13">
        <v>0.70508440807571326</v>
      </c>
      <c r="L20" s="15">
        <v>2.1151832800000001</v>
      </c>
      <c r="M20" s="16"/>
    </row>
    <row r="21" spans="1:13" ht="14.5">
      <c r="A21" s="4">
        <v>1130</v>
      </c>
      <c r="B21" s="1" t="s">
        <v>142</v>
      </c>
      <c r="C21" s="46">
        <v>1.04600505</v>
      </c>
      <c r="D21" s="13">
        <v>0.96459002484399137</v>
      </c>
      <c r="E21" s="14">
        <v>1.1968928933157237</v>
      </c>
      <c r="F21" s="13">
        <v>1.0925981121768489</v>
      </c>
      <c r="G21" s="13">
        <v>0.99468951465108169</v>
      </c>
      <c r="H21" s="13">
        <v>0.80234891438854883</v>
      </c>
      <c r="I21" s="13">
        <v>0.98798466221044401</v>
      </c>
      <c r="J21" s="13">
        <v>1.1119141118174551</v>
      </c>
      <c r="K21" s="13">
        <v>1.3447075552525547</v>
      </c>
      <c r="L21" s="15">
        <v>2.4482238299999999</v>
      </c>
      <c r="M21" s="16"/>
    </row>
    <row r="22" spans="1:13" ht="14.5">
      <c r="A22" s="4">
        <v>1133</v>
      </c>
      <c r="B22" s="1" t="s">
        <v>143</v>
      </c>
      <c r="C22" s="46">
        <v>1.18173171</v>
      </c>
      <c r="D22" s="13">
        <v>1.1526101784298914</v>
      </c>
      <c r="E22" s="14">
        <v>1.3256926933372077</v>
      </c>
      <c r="F22" s="13">
        <v>0.9418385947336505</v>
      </c>
      <c r="G22" s="13">
        <v>1.5055976119091017</v>
      </c>
      <c r="H22" s="13">
        <v>0.69673759520452028</v>
      </c>
      <c r="I22" s="13">
        <v>1.4659582903729846</v>
      </c>
      <c r="J22" s="13">
        <v>0.78644445017898079</v>
      </c>
      <c r="K22" s="13">
        <v>8.5106278979761552</v>
      </c>
      <c r="L22" s="15">
        <v>0.47472483999999998</v>
      </c>
      <c r="M22" s="16"/>
    </row>
    <row r="23" spans="1:13" ht="14.5">
      <c r="A23" s="4">
        <v>1134</v>
      </c>
      <c r="B23" s="1" t="s">
        <v>144</v>
      </c>
      <c r="C23" s="46">
        <v>1.1834238500000001</v>
      </c>
      <c r="D23" s="13">
        <v>1.2192628920937103</v>
      </c>
      <c r="E23" s="14">
        <v>1.2883031716970326</v>
      </c>
      <c r="F23" s="13">
        <v>0.99405122829366088</v>
      </c>
      <c r="G23" s="13">
        <v>1.3210194114063087</v>
      </c>
      <c r="H23" s="13">
        <v>0.68624486033829335</v>
      </c>
      <c r="I23" s="13">
        <v>1.4467493806845719</v>
      </c>
      <c r="J23" s="13">
        <v>0.79079721272324321</v>
      </c>
      <c r="K23" s="13">
        <v>6.6956990933483356</v>
      </c>
      <c r="L23" s="15">
        <v>0.69100874999999995</v>
      </c>
      <c r="M23" s="16"/>
    </row>
    <row r="24" spans="1:13" ht="14.5">
      <c r="A24" s="4">
        <v>1135</v>
      </c>
      <c r="B24" s="1" t="s">
        <v>145</v>
      </c>
      <c r="C24" s="46">
        <v>1.1158269700000001</v>
      </c>
      <c r="D24" s="13">
        <v>1.3086528850991321</v>
      </c>
      <c r="E24" s="14">
        <v>1.0990325332099091</v>
      </c>
      <c r="F24" s="13">
        <v>0.88021515598561617</v>
      </c>
      <c r="G24" s="13">
        <v>1.1524331189071548</v>
      </c>
      <c r="H24" s="13">
        <v>0.75637356454663096</v>
      </c>
      <c r="I24" s="13">
        <v>1.1228524119021035</v>
      </c>
      <c r="J24" s="13">
        <v>0.92366863844193958</v>
      </c>
      <c r="K24" s="13">
        <v>1.6445705211750401</v>
      </c>
      <c r="L24" s="15">
        <v>0.82957707999999997</v>
      </c>
      <c r="M24" s="16"/>
    </row>
    <row r="25" spans="1:13" ht="14.5">
      <c r="A25" s="4">
        <v>1144</v>
      </c>
      <c r="B25" s="1" t="s">
        <v>146</v>
      </c>
      <c r="C25" s="46">
        <v>1.59013015</v>
      </c>
      <c r="D25" s="13">
        <v>1.6546406521385155</v>
      </c>
      <c r="E25" s="14">
        <v>1.3782368926807478</v>
      </c>
      <c r="F25" s="13">
        <v>0.86362812055283489</v>
      </c>
      <c r="G25" s="13">
        <v>3.8412652171390036</v>
      </c>
      <c r="H25" s="13">
        <v>0.54883116927966735</v>
      </c>
      <c r="I25" s="13">
        <v>2.7500904487290474</v>
      </c>
      <c r="J25" s="13">
        <v>0.69994900719695874</v>
      </c>
      <c r="K25" s="13">
        <v>2.5455455788597572</v>
      </c>
      <c r="L25" s="15">
        <v>9.5311549999999995E-2</v>
      </c>
      <c r="M25" s="16"/>
    </row>
    <row r="26" spans="1:13" ht="14.5">
      <c r="A26" s="4">
        <v>1145</v>
      </c>
      <c r="B26" s="1" t="s">
        <v>147</v>
      </c>
      <c r="C26" s="46">
        <v>1.2865818499999999</v>
      </c>
      <c r="D26" s="13">
        <v>1.4213681356347687</v>
      </c>
      <c r="E26" s="14">
        <v>1.1177823859044524</v>
      </c>
      <c r="F26" s="13">
        <v>0.71349567918028778</v>
      </c>
      <c r="G26" s="13">
        <v>2.5285568409332901</v>
      </c>
      <c r="H26" s="13">
        <v>0.63669557840962965</v>
      </c>
      <c r="I26" s="13">
        <v>1.9623883570423521</v>
      </c>
      <c r="J26" s="13">
        <v>0.82191497510496359</v>
      </c>
      <c r="K26" s="13">
        <v>5.3573482438696125</v>
      </c>
      <c r="L26" s="15">
        <v>0.1563476</v>
      </c>
      <c r="M26" s="16"/>
    </row>
    <row r="27" spans="1:13" ht="14.5">
      <c r="A27" s="4">
        <v>1146</v>
      </c>
      <c r="B27" s="1" t="s">
        <v>148</v>
      </c>
      <c r="C27" s="46">
        <v>1.04870014</v>
      </c>
      <c r="D27" s="13">
        <v>0.92179351092363837</v>
      </c>
      <c r="E27" s="14">
        <v>1.2631436834553664</v>
      </c>
      <c r="F27" s="13">
        <v>1.1472322987894235</v>
      </c>
      <c r="G27" s="13">
        <v>1.0164592870940876</v>
      </c>
      <c r="H27" s="13">
        <v>0.66542093952083903</v>
      </c>
      <c r="I27" s="13">
        <v>1.073544158770483</v>
      </c>
      <c r="J27" s="13">
        <v>0.90119538749710715</v>
      </c>
      <c r="K27" s="13">
        <v>2.7202599615780403</v>
      </c>
      <c r="L27" s="15">
        <v>2.0781584</v>
      </c>
      <c r="M27" s="16"/>
    </row>
    <row r="28" spans="1:13" ht="14.5">
      <c r="A28" s="4">
        <v>1149</v>
      </c>
      <c r="B28" s="1" t="s">
        <v>149</v>
      </c>
      <c r="C28" s="46">
        <v>1.00090788</v>
      </c>
      <c r="D28" s="13">
        <v>0.97977052584011526</v>
      </c>
      <c r="E28" s="14">
        <v>1.1112065508492184</v>
      </c>
      <c r="F28" s="13">
        <v>1.0100427589178644</v>
      </c>
      <c r="G28" s="13">
        <v>0.94495726047907247</v>
      </c>
      <c r="H28" s="13">
        <v>0.75822024227922946</v>
      </c>
      <c r="I28" s="13">
        <v>0.95999101874133141</v>
      </c>
      <c r="J28" s="13">
        <v>0.98168503732405288</v>
      </c>
      <c r="K28" s="13">
        <v>0.70470452985094567</v>
      </c>
      <c r="L28" s="15">
        <v>7.8470733499999996</v>
      </c>
      <c r="M28" s="16"/>
    </row>
    <row r="29" spans="1:13" ht="14.5">
      <c r="A29" s="4">
        <v>1151</v>
      </c>
      <c r="B29" s="1" t="s">
        <v>150</v>
      </c>
      <c r="C29" s="46">
        <v>2.4923176499999999</v>
      </c>
      <c r="D29" s="13">
        <v>2.312965402731944</v>
      </c>
      <c r="E29" s="14">
        <v>2.0878715886446115</v>
      </c>
      <c r="F29" s="13">
        <v>0.60202197416521952</v>
      </c>
      <c r="G29" s="13">
        <v>8.4765935733770092</v>
      </c>
      <c r="H29" s="13">
        <v>0.72816604806443053</v>
      </c>
      <c r="I29" s="13">
        <v>5.4070238685361502</v>
      </c>
      <c r="J29" s="13">
        <v>0.7010001518705522</v>
      </c>
      <c r="K29" s="13">
        <v>4.903867154537255</v>
      </c>
      <c r="L29" s="15">
        <v>3.6841579999999999E-2</v>
      </c>
      <c r="M29" s="16"/>
    </row>
    <row r="30" spans="1:13" ht="14.5">
      <c r="A30" s="4">
        <v>1160</v>
      </c>
      <c r="B30" s="1" t="s">
        <v>151</v>
      </c>
      <c r="C30" s="46">
        <v>1.0458423800000001</v>
      </c>
      <c r="D30" s="13">
        <v>1.0591416335737343</v>
      </c>
      <c r="E30" s="14">
        <v>1.1281151137470944</v>
      </c>
      <c r="F30" s="13">
        <v>0.98177929194983937</v>
      </c>
      <c r="G30" s="13">
        <v>1.0517286262425314</v>
      </c>
      <c r="H30" s="13">
        <v>0.6887280551081072</v>
      </c>
      <c r="I30" s="13">
        <v>1.0927882551584902</v>
      </c>
      <c r="J30" s="13">
        <v>0.90540076651361334</v>
      </c>
      <c r="K30" s="13">
        <v>5.0400967427213352</v>
      </c>
      <c r="L30" s="15">
        <v>1.6212128299999999</v>
      </c>
      <c r="M30" s="16"/>
    </row>
    <row r="31" spans="1:13" ht="14.5">
      <c r="A31" s="4">
        <v>1505</v>
      </c>
      <c r="B31" s="1" t="s">
        <v>186</v>
      </c>
      <c r="C31" s="46">
        <v>0.98334688999999997</v>
      </c>
      <c r="D31" s="13">
        <v>1.0917856269555966</v>
      </c>
      <c r="E31" s="14">
        <v>0.92610438731610967</v>
      </c>
      <c r="F31" s="13">
        <v>0.85001057851587836</v>
      </c>
      <c r="G31" s="13">
        <v>0.95176111687966558</v>
      </c>
      <c r="H31" s="13">
        <v>0.98818485609327489</v>
      </c>
      <c r="I31" s="13">
        <v>0.97567061381654796</v>
      </c>
      <c r="J31" s="13">
        <v>1.0446355045709177</v>
      </c>
      <c r="K31" s="13">
        <v>0.12097088825970859</v>
      </c>
      <c r="L31" s="15">
        <v>4.4246554900000001</v>
      </c>
      <c r="M31" s="16"/>
    </row>
    <row r="32" spans="1:13" ht="14.5">
      <c r="A32" s="4">
        <v>1506</v>
      </c>
      <c r="B32" s="1" t="s">
        <v>352</v>
      </c>
      <c r="C32" s="46">
        <v>1.01613961</v>
      </c>
      <c r="D32" s="13">
        <v>1.1087385203415172</v>
      </c>
      <c r="E32" s="14">
        <v>0.98269379004038782</v>
      </c>
      <c r="F32" s="13">
        <v>0.99329719360337354</v>
      </c>
      <c r="G32" s="13">
        <v>0.94954010311677906</v>
      </c>
      <c r="H32" s="13">
        <v>0.84987833614273722</v>
      </c>
      <c r="I32" s="13">
        <v>1.0197923626822356</v>
      </c>
      <c r="J32" s="13">
        <v>0.91123272755223605</v>
      </c>
      <c r="K32" s="13">
        <v>0.82639157211085812</v>
      </c>
      <c r="L32" s="15">
        <v>5.8757738599999998</v>
      </c>
      <c r="M32" s="16"/>
    </row>
    <row r="33" spans="1:13" ht="14.5">
      <c r="A33" s="4">
        <v>1507</v>
      </c>
      <c r="B33" s="1" t="s">
        <v>353</v>
      </c>
      <c r="C33" s="46">
        <v>0.96880222000000005</v>
      </c>
      <c r="D33" s="13">
        <v>0.96673983026195043</v>
      </c>
      <c r="E33" s="14">
        <v>1.0016710331479706</v>
      </c>
      <c r="F33" s="13">
        <v>1.0106391693935883</v>
      </c>
      <c r="G33" s="13">
        <v>0.93789818460090446</v>
      </c>
      <c r="H33" s="13">
        <v>0.82585275207174691</v>
      </c>
      <c r="I33" s="13">
        <v>0.96812274064461923</v>
      </c>
      <c r="J33" s="13">
        <v>0.91739605226701959</v>
      </c>
      <c r="K33" s="13">
        <v>0.38257159463589896</v>
      </c>
      <c r="L33" s="15">
        <v>12.35054416</v>
      </c>
      <c r="M33" s="16"/>
    </row>
    <row r="34" spans="1:13" ht="14.5">
      <c r="A34" s="4">
        <v>1511</v>
      </c>
      <c r="B34" s="1" t="s">
        <v>187</v>
      </c>
      <c r="C34" s="46">
        <v>1.17077651</v>
      </c>
      <c r="D34" s="13">
        <v>1.6387079326560043</v>
      </c>
      <c r="E34" s="14">
        <v>0.86621013167571559</v>
      </c>
      <c r="F34" s="13">
        <v>0.76642313606641732</v>
      </c>
      <c r="G34" s="13">
        <v>1.3731219982477429</v>
      </c>
      <c r="H34" s="13">
        <v>0.61102151611259292</v>
      </c>
      <c r="I34" s="13">
        <v>1.4469967440110172</v>
      </c>
      <c r="J34" s="13">
        <v>0.58778249646123404</v>
      </c>
      <c r="K34" s="13">
        <v>4.5375428135685132</v>
      </c>
      <c r="L34" s="15">
        <v>0.55537307999999996</v>
      </c>
      <c r="M34" s="16"/>
    </row>
    <row r="35" spans="1:13" ht="14.5">
      <c r="A35" s="4">
        <v>1514</v>
      </c>
      <c r="B35" s="1" t="s">
        <v>92</v>
      </c>
      <c r="C35" s="46">
        <v>1.16261915</v>
      </c>
      <c r="D35" s="13">
        <v>1.3871104480461387</v>
      </c>
      <c r="E35" s="14">
        <v>0.98486062719652945</v>
      </c>
      <c r="F35" s="13">
        <v>0.8888008204746225</v>
      </c>
      <c r="G35" s="13">
        <v>1.4731522417851828</v>
      </c>
      <c r="H35" s="13">
        <v>0.70392230539223966</v>
      </c>
      <c r="I35" s="13">
        <v>1.4554820080397541</v>
      </c>
      <c r="J35" s="13">
        <v>1.0270906616023094</v>
      </c>
      <c r="K35" s="13">
        <v>2.262809122583028</v>
      </c>
      <c r="L35" s="15">
        <v>0.4435653</v>
      </c>
      <c r="M35" s="16"/>
    </row>
    <row r="36" spans="1:13" ht="14.5">
      <c r="A36" s="4">
        <v>1515</v>
      </c>
      <c r="B36" s="1" t="s">
        <v>188</v>
      </c>
      <c r="C36" s="46">
        <v>1.0205278900000001</v>
      </c>
      <c r="D36" s="13">
        <v>1.100821353332504</v>
      </c>
      <c r="E36" s="14">
        <v>1.0346125441799161</v>
      </c>
      <c r="F36" s="13">
        <v>0.9230434921675269</v>
      </c>
      <c r="G36" s="13">
        <v>1.0272276165024901</v>
      </c>
      <c r="H36" s="13">
        <v>0.76336125105443775</v>
      </c>
      <c r="I36" s="13">
        <v>1.0579237392794196</v>
      </c>
      <c r="J36" s="13">
        <v>0.93597265116599615</v>
      </c>
      <c r="K36" s="13">
        <v>1.0793313675445182</v>
      </c>
      <c r="L36" s="15">
        <v>1.6146143399999999</v>
      </c>
      <c r="M36" s="16"/>
    </row>
    <row r="37" spans="1:13" ht="14.5">
      <c r="A37" s="4">
        <v>1516</v>
      </c>
      <c r="B37" s="1" t="s">
        <v>189</v>
      </c>
      <c r="C37" s="46">
        <v>1.017374</v>
      </c>
      <c r="D37" s="13">
        <v>1.0289159931006606</v>
      </c>
      <c r="E37" s="14">
        <v>1.0609571429521156</v>
      </c>
      <c r="F37" s="13">
        <v>1.0457040850148949</v>
      </c>
      <c r="G37" s="13">
        <v>1.025144768566814</v>
      </c>
      <c r="H37" s="13">
        <v>0.78267531714848348</v>
      </c>
      <c r="I37" s="13">
        <v>1.0127984952344229</v>
      </c>
      <c r="J37" s="13">
        <v>0.89355544106432683</v>
      </c>
      <c r="K37" s="13">
        <v>0.61038901657735312</v>
      </c>
      <c r="L37" s="15">
        <v>1.6028836900000001</v>
      </c>
      <c r="M37" s="16"/>
    </row>
    <row r="38" spans="1:13" ht="14.5">
      <c r="A38" s="4">
        <v>1517</v>
      </c>
      <c r="B38" s="1" t="s">
        <v>190</v>
      </c>
      <c r="C38" s="46">
        <v>1.08038966</v>
      </c>
      <c r="D38" s="13">
        <v>1.0943614566949653</v>
      </c>
      <c r="E38" s="14">
        <v>1.1284927839773979</v>
      </c>
      <c r="F38" s="13">
        <v>1.0600642907028253</v>
      </c>
      <c r="G38" s="13">
        <v>1.0959035654061271</v>
      </c>
      <c r="H38" s="13">
        <v>0.8696456573800152</v>
      </c>
      <c r="I38" s="13">
        <v>1.0599686802550261</v>
      </c>
      <c r="J38" s="13">
        <v>1.0553176561931241</v>
      </c>
      <c r="K38" s="13">
        <v>0.73199587104261188</v>
      </c>
      <c r="L38" s="15">
        <v>0.95366538999999995</v>
      </c>
      <c r="M38" s="16"/>
    </row>
    <row r="39" spans="1:13" ht="14.5">
      <c r="A39" s="4">
        <v>1520</v>
      </c>
      <c r="B39" s="1" t="s">
        <v>191</v>
      </c>
      <c r="C39" s="46">
        <v>1.0528321300000001</v>
      </c>
      <c r="D39" s="13">
        <v>1.1045446494192515</v>
      </c>
      <c r="E39" s="14">
        <v>1.0873851347830144</v>
      </c>
      <c r="F39" s="13">
        <v>1.0477706643109923</v>
      </c>
      <c r="G39" s="13">
        <v>1.0076364689868038</v>
      </c>
      <c r="H39" s="13">
        <v>0.73687758014581506</v>
      </c>
      <c r="I39" s="13">
        <v>1.0802380658632991</v>
      </c>
      <c r="J39" s="13">
        <v>0.88530782352609538</v>
      </c>
      <c r="K39" s="13">
        <v>2.0054673607247921</v>
      </c>
      <c r="L39" s="15">
        <v>1.99659371</v>
      </c>
      <c r="M39" s="16"/>
    </row>
    <row r="40" spans="1:13" ht="14.5">
      <c r="A40" s="4">
        <v>1525</v>
      </c>
      <c r="B40" s="1" t="s">
        <v>192</v>
      </c>
      <c r="C40" s="46">
        <v>1.07228083</v>
      </c>
      <c r="D40" s="13">
        <v>1.2717124222536158</v>
      </c>
      <c r="E40" s="14">
        <v>0.98060963496858344</v>
      </c>
      <c r="F40" s="13">
        <v>0.84788160880484109</v>
      </c>
      <c r="G40" s="13">
        <v>1.1952540365314772</v>
      </c>
      <c r="H40" s="13">
        <v>0.6941903765047398</v>
      </c>
      <c r="I40" s="13">
        <v>1.3058596562287959</v>
      </c>
      <c r="J40" s="13">
        <v>0.75100849001203296</v>
      </c>
      <c r="K40" s="13">
        <v>2.7238905713448971</v>
      </c>
      <c r="L40" s="15">
        <v>0.81802971999999996</v>
      </c>
      <c r="M40" s="16"/>
    </row>
    <row r="41" spans="1:13" ht="14.5">
      <c r="A41" s="4">
        <v>1528</v>
      </c>
      <c r="B41" s="1" t="s">
        <v>193</v>
      </c>
      <c r="C41" s="46">
        <v>1.0200396199999999</v>
      </c>
      <c r="D41" s="13">
        <v>1.1090496325578048</v>
      </c>
      <c r="E41" s="14">
        <v>1.0688790085738846</v>
      </c>
      <c r="F41" s="13">
        <v>0.85107374724365203</v>
      </c>
      <c r="G41" s="13">
        <v>1.0384708601204353</v>
      </c>
      <c r="H41" s="13">
        <v>0.73433893495709279</v>
      </c>
      <c r="I41" s="13">
        <v>1.0758351433458322</v>
      </c>
      <c r="J41" s="13">
        <v>0.90122166478612931</v>
      </c>
      <c r="K41" s="13">
        <v>1.4170936289463423</v>
      </c>
      <c r="L41" s="15">
        <v>1.39283169</v>
      </c>
      <c r="M41" s="16"/>
    </row>
    <row r="42" spans="1:13" ht="14.5">
      <c r="A42" s="4">
        <v>1531</v>
      </c>
      <c r="B42" s="1" t="s">
        <v>194</v>
      </c>
      <c r="C42" s="46">
        <v>1.05185515</v>
      </c>
      <c r="D42" s="13">
        <v>0.9947595807800752</v>
      </c>
      <c r="E42" s="14">
        <v>1.20306635757527</v>
      </c>
      <c r="F42" s="13">
        <v>1.1742358318335655</v>
      </c>
      <c r="G42" s="13">
        <v>1.0171023702981252</v>
      </c>
      <c r="H42" s="13">
        <v>0.6407414195075376</v>
      </c>
      <c r="I42" s="13">
        <v>0.99706479436550166</v>
      </c>
      <c r="J42" s="13">
        <v>0.8980056517728453</v>
      </c>
      <c r="K42" s="13">
        <v>0.22834275857964875</v>
      </c>
      <c r="L42" s="15">
        <v>1.75978116</v>
      </c>
      <c r="M42" s="16"/>
    </row>
    <row r="43" spans="1:13" ht="14.5">
      <c r="A43" s="4">
        <v>1532</v>
      </c>
      <c r="B43" s="1" t="s">
        <v>195</v>
      </c>
      <c r="C43" s="46">
        <v>1.0335390900000001</v>
      </c>
      <c r="D43" s="13">
        <v>0.91419161204964028</v>
      </c>
      <c r="E43" s="14">
        <v>1.1962394822926168</v>
      </c>
      <c r="F43" s="13">
        <v>1.212500733629875</v>
      </c>
      <c r="G43" s="13">
        <v>1.0371126818984155</v>
      </c>
      <c r="H43" s="13">
        <v>0.61369805637691177</v>
      </c>
      <c r="I43" s="13">
        <v>1.0282897916939899</v>
      </c>
      <c r="J43" s="13">
        <v>0.95577131671845783</v>
      </c>
      <c r="K43" s="13">
        <v>0.56667238029908973</v>
      </c>
      <c r="L43" s="15">
        <v>1.5845545400000001</v>
      </c>
      <c r="M43" s="16"/>
    </row>
    <row r="44" spans="1:13" ht="14.5">
      <c r="A44" s="4">
        <v>1535</v>
      </c>
      <c r="B44" s="1" t="s">
        <v>196</v>
      </c>
      <c r="C44" s="46">
        <v>1.0472154</v>
      </c>
      <c r="D44" s="13">
        <v>1.1962560184333564</v>
      </c>
      <c r="E44" s="14">
        <v>0.9954080650106143</v>
      </c>
      <c r="F44" s="13">
        <v>0.89946318405509806</v>
      </c>
      <c r="G44" s="13">
        <v>1.0626153708253299</v>
      </c>
      <c r="H44" s="13">
        <v>0.77392793513175151</v>
      </c>
      <c r="I44" s="13">
        <v>1.1258785634120245</v>
      </c>
      <c r="J44" s="13">
        <v>0.89428414305733761</v>
      </c>
      <c r="K44" s="13">
        <v>2.0767081795465674</v>
      </c>
      <c r="L44" s="15">
        <v>1.2790077</v>
      </c>
      <c r="M44" s="16"/>
    </row>
    <row r="45" spans="1:13" ht="14.5">
      <c r="A45" s="4">
        <v>1539</v>
      </c>
      <c r="B45" s="1" t="s">
        <v>197</v>
      </c>
      <c r="C45" s="46">
        <v>1.09766366</v>
      </c>
      <c r="D45" s="13">
        <v>1.2790622510570802</v>
      </c>
      <c r="E45" s="14">
        <v>1.0642693134382655</v>
      </c>
      <c r="F45" s="13">
        <v>0.94129314012924592</v>
      </c>
      <c r="G45" s="13">
        <v>1.0725155701289695</v>
      </c>
      <c r="H45" s="13">
        <v>0.68659727863656728</v>
      </c>
      <c r="I45" s="13">
        <v>1.1606880242954851</v>
      </c>
      <c r="J45" s="13">
        <v>0.86149102025509305</v>
      </c>
      <c r="K45" s="13">
        <v>2.7536129608729318</v>
      </c>
      <c r="L45" s="15">
        <v>1.3000862200000001</v>
      </c>
      <c r="M45" s="16"/>
    </row>
    <row r="46" spans="1:13" ht="14.5">
      <c r="A46" s="4">
        <v>1547</v>
      </c>
      <c r="B46" s="1" t="s">
        <v>198</v>
      </c>
      <c r="C46" s="46">
        <v>1.1048257800000001</v>
      </c>
      <c r="D46" s="13">
        <v>1.0968729589184554</v>
      </c>
      <c r="E46" s="14">
        <v>1.2162290842530525</v>
      </c>
      <c r="F46" s="13">
        <v>0.97736832387062922</v>
      </c>
      <c r="G46" s="13">
        <v>1.2429630602563693</v>
      </c>
      <c r="H46" s="13">
        <v>0.71290183153199416</v>
      </c>
      <c r="I46" s="13">
        <v>1.2662518788310815</v>
      </c>
      <c r="J46" s="13">
        <v>1.0394692882903629</v>
      </c>
      <c r="K46" s="13">
        <v>1.0745757657422996</v>
      </c>
      <c r="L46" s="15">
        <v>0.65801628999999995</v>
      </c>
      <c r="M46" s="16"/>
    </row>
    <row r="47" spans="1:13" ht="14.5">
      <c r="A47" s="4">
        <v>1554</v>
      </c>
      <c r="B47" s="1" t="s">
        <v>199</v>
      </c>
      <c r="C47" s="46">
        <v>1.03862112</v>
      </c>
      <c r="D47" s="13">
        <v>1.1445760897011217</v>
      </c>
      <c r="E47" s="14">
        <v>1.0758965301016035</v>
      </c>
      <c r="F47" s="13">
        <v>0.8306139297943167</v>
      </c>
      <c r="G47" s="13">
        <v>1.1057854903169881</v>
      </c>
      <c r="H47" s="13">
        <v>0.68663308859901462</v>
      </c>
      <c r="I47" s="13">
        <v>1.158947658698297</v>
      </c>
      <c r="J47" s="13">
        <v>0.8747335251125995</v>
      </c>
      <c r="K47" s="13">
        <v>2.2120559908487185</v>
      </c>
      <c r="L47" s="15">
        <v>1.0702387499999999</v>
      </c>
      <c r="M47" s="16"/>
    </row>
    <row r="48" spans="1:13" ht="14.5">
      <c r="A48" s="4">
        <v>1557</v>
      </c>
      <c r="B48" s="1" t="s">
        <v>200</v>
      </c>
      <c r="C48" s="46">
        <v>1.1415127700000001</v>
      </c>
      <c r="D48" s="13">
        <v>1.2067629750215487</v>
      </c>
      <c r="E48" s="14">
        <v>1.1735891308497999</v>
      </c>
      <c r="F48" s="13">
        <v>0.89522350891419344</v>
      </c>
      <c r="G48" s="13">
        <v>1.3998533793029242</v>
      </c>
      <c r="H48" s="13">
        <v>0.65906502785167942</v>
      </c>
      <c r="I48" s="13">
        <v>1.4364916572202073</v>
      </c>
      <c r="J48" s="13">
        <v>0.90679230012736323</v>
      </c>
      <c r="K48" s="13">
        <v>5.6728053218809729</v>
      </c>
      <c r="L48" s="15">
        <v>0.48792183</v>
      </c>
      <c r="M48" s="16"/>
    </row>
    <row r="49" spans="1:13" ht="14.5">
      <c r="A49" s="4">
        <v>1560</v>
      </c>
      <c r="B49" s="1" t="s">
        <v>201</v>
      </c>
      <c r="C49" s="46">
        <v>1.1791728699999999</v>
      </c>
      <c r="D49" s="13">
        <v>1.4785434157937702</v>
      </c>
      <c r="E49" s="14">
        <v>1.0370551329007676</v>
      </c>
      <c r="F49" s="13">
        <v>0.76339500553820261</v>
      </c>
      <c r="G49" s="13">
        <v>1.4121621943129434</v>
      </c>
      <c r="H49" s="13">
        <v>0.73777053173745955</v>
      </c>
      <c r="I49" s="13">
        <v>1.4202714363348781</v>
      </c>
      <c r="J49" s="13">
        <v>0.89038221306046483</v>
      </c>
      <c r="K49" s="13">
        <v>3.5957661348039589</v>
      </c>
      <c r="L49" s="15">
        <v>0.54400901000000002</v>
      </c>
      <c r="M49" s="16"/>
    </row>
    <row r="50" spans="1:13" ht="14.5">
      <c r="A50" s="4">
        <v>1563</v>
      </c>
      <c r="B50" s="1" t="s">
        <v>202</v>
      </c>
      <c r="C50" s="46">
        <v>1.0725716000000001</v>
      </c>
      <c r="D50" s="13">
        <v>1.2824836230045642</v>
      </c>
      <c r="E50" s="14">
        <v>0.96141855821707778</v>
      </c>
      <c r="F50" s="13">
        <v>0.91084572055162916</v>
      </c>
      <c r="G50" s="13">
        <v>1.0580738250275332</v>
      </c>
      <c r="H50" s="13">
        <v>0.86051258872507463</v>
      </c>
      <c r="I50" s="13">
        <v>1.130119826689594</v>
      </c>
      <c r="J50" s="13">
        <v>0.85626280130505161</v>
      </c>
      <c r="K50" s="13">
        <v>1.7329333062451666</v>
      </c>
      <c r="L50" s="15">
        <v>1.29257127</v>
      </c>
      <c r="M50" s="16"/>
    </row>
    <row r="51" spans="1:13" ht="14.5">
      <c r="A51" s="4">
        <v>1566</v>
      </c>
      <c r="B51" s="1" t="s">
        <v>203</v>
      </c>
      <c r="C51" s="46">
        <v>1.0675412500000001</v>
      </c>
      <c r="D51" s="13">
        <v>1.2868828091515938</v>
      </c>
      <c r="E51" s="14">
        <v>0.95394951011889428</v>
      </c>
      <c r="F51" s="13">
        <v>0.89192908177873265</v>
      </c>
      <c r="G51" s="13">
        <v>1.1071878119834966</v>
      </c>
      <c r="H51" s="13">
        <v>0.68770829352307972</v>
      </c>
      <c r="I51" s="13">
        <v>1.1808940837145219</v>
      </c>
      <c r="J51" s="13">
        <v>0.80944831159933595</v>
      </c>
      <c r="K51" s="13">
        <v>3.4686322699330083</v>
      </c>
      <c r="L51" s="15">
        <v>1.0750043300000001</v>
      </c>
      <c r="M51" s="16"/>
    </row>
    <row r="52" spans="1:13" ht="14.5">
      <c r="A52" s="4">
        <v>1573</v>
      </c>
      <c r="B52" s="1" t="s">
        <v>205</v>
      </c>
      <c r="C52" s="46">
        <v>1.20929281</v>
      </c>
      <c r="D52" s="13">
        <v>1.4629466877838777</v>
      </c>
      <c r="E52" s="14">
        <v>1.0055011512318128</v>
      </c>
      <c r="F52" s="13">
        <v>0.89966903441849333</v>
      </c>
      <c r="G52" s="13">
        <v>1.6234268818999185</v>
      </c>
      <c r="H52" s="13">
        <v>0.79715938845761192</v>
      </c>
      <c r="I52" s="13">
        <v>1.583258118222886</v>
      </c>
      <c r="J52" s="13">
        <v>0.70117802826857345</v>
      </c>
      <c r="K52" s="13">
        <v>4.1031849023925915</v>
      </c>
      <c r="L52" s="15">
        <v>0.39169382000000003</v>
      </c>
      <c r="M52" s="16"/>
    </row>
    <row r="53" spans="1:13" ht="14.5">
      <c r="A53" s="4">
        <v>1576</v>
      </c>
      <c r="B53" s="1" t="s">
        <v>206</v>
      </c>
      <c r="C53" s="46">
        <v>1.1672968399999999</v>
      </c>
      <c r="D53" s="13">
        <v>1.3964259793307257</v>
      </c>
      <c r="E53" s="14">
        <v>1.0761940932323835</v>
      </c>
      <c r="F53" s="13">
        <v>0.81366513708732735</v>
      </c>
      <c r="G53" s="13">
        <v>1.362196352678688</v>
      </c>
      <c r="H53" s="13">
        <v>0.75258888259290391</v>
      </c>
      <c r="I53" s="13">
        <v>1.5050167556862499</v>
      </c>
      <c r="J53" s="13">
        <v>0.77747252405378575</v>
      </c>
      <c r="K53" s="13">
        <v>4.5728754462853294</v>
      </c>
      <c r="L53" s="15">
        <v>0.61732558999999998</v>
      </c>
      <c r="M53" s="16"/>
    </row>
    <row r="54" spans="1:13" ht="14.5">
      <c r="A54" s="4">
        <v>1577</v>
      </c>
      <c r="B54" s="1" t="s">
        <v>354</v>
      </c>
      <c r="C54" s="46">
        <v>1.0280298699999999</v>
      </c>
      <c r="D54" s="13">
        <v>1.0972838021286588</v>
      </c>
      <c r="E54" s="14">
        <v>1.0030378980987773</v>
      </c>
      <c r="F54" s="13">
        <v>1.0251211649279588</v>
      </c>
      <c r="G54" s="13">
        <v>1.014172390364712</v>
      </c>
      <c r="H54" s="13">
        <v>0.71880225704562972</v>
      </c>
      <c r="I54" s="13">
        <v>1.1009860289453821</v>
      </c>
      <c r="J54" s="13">
        <v>0.91709093246670081</v>
      </c>
      <c r="K54" s="13">
        <v>2.3222053977934434</v>
      </c>
      <c r="L54" s="15">
        <v>1.9689167000000001</v>
      </c>
      <c r="M54" s="16"/>
    </row>
    <row r="55" spans="1:13" ht="14.5">
      <c r="A55" s="4">
        <v>1578</v>
      </c>
      <c r="B55" s="1" t="s">
        <v>355</v>
      </c>
      <c r="C55" s="46">
        <v>1.21116147</v>
      </c>
      <c r="D55" s="13">
        <v>1.5001553511293499</v>
      </c>
      <c r="E55" s="14">
        <v>1.1390786725027344</v>
      </c>
      <c r="F55" s="13">
        <v>0.64856571143245012</v>
      </c>
      <c r="G55" s="13">
        <v>1.5130676287843816</v>
      </c>
      <c r="H55" s="13">
        <v>0.63743805093529426</v>
      </c>
      <c r="I55" s="13">
        <v>1.575600634824367</v>
      </c>
      <c r="J55" s="13">
        <v>0.93222678215705002</v>
      </c>
      <c r="K55" s="13">
        <v>5.4348523948558372</v>
      </c>
      <c r="L55" s="15">
        <v>0.45932835999999999</v>
      </c>
      <c r="M55" s="16"/>
    </row>
    <row r="56" spans="1:13" ht="14.5">
      <c r="A56" s="4">
        <v>1579</v>
      </c>
      <c r="B56" s="1" t="s">
        <v>356</v>
      </c>
      <c r="C56" s="46">
        <v>1.04123828</v>
      </c>
      <c r="D56" s="13">
        <v>1.0813151159688714</v>
      </c>
      <c r="E56" s="14">
        <v>1.0989820821591321</v>
      </c>
      <c r="F56" s="13">
        <v>0.97299531928593241</v>
      </c>
      <c r="G56" s="13">
        <v>0.9997861352877242</v>
      </c>
      <c r="H56" s="13">
        <v>0.72125175107787443</v>
      </c>
      <c r="I56" s="13">
        <v>1.0695750151795598</v>
      </c>
      <c r="J56" s="13">
        <v>1.0270228777015302</v>
      </c>
      <c r="K56" s="13">
        <v>2.4788538689026085</v>
      </c>
      <c r="L56" s="15">
        <v>2.4484071200000002</v>
      </c>
      <c r="M56" s="16"/>
    </row>
    <row r="57" spans="1:13" ht="14.5">
      <c r="A57" s="4">
        <v>1804</v>
      </c>
      <c r="B57" s="1" t="s">
        <v>235</v>
      </c>
      <c r="C57" s="46">
        <v>0.95043381999999998</v>
      </c>
      <c r="D57" s="13">
        <v>0.936113969103199</v>
      </c>
      <c r="E57" s="14">
        <v>0.9776630751334211</v>
      </c>
      <c r="F57" s="13">
        <v>0.99044180210902089</v>
      </c>
      <c r="G57" s="13">
        <v>0.94070167203684973</v>
      </c>
      <c r="H57" s="13">
        <v>0.85519851762780519</v>
      </c>
      <c r="I57" s="13">
        <v>0.93724730933256906</v>
      </c>
      <c r="J57" s="13">
        <v>0.94872154594234803</v>
      </c>
      <c r="K57" s="13">
        <v>0.36736875536331648</v>
      </c>
      <c r="L57" s="15">
        <v>9.7397408100000007</v>
      </c>
      <c r="M57" s="16"/>
    </row>
    <row r="58" spans="1:13" ht="14.5">
      <c r="A58" s="4">
        <v>1806</v>
      </c>
      <c r="B58" s="1" t="s">
        <v>357</v>
      </c>
      <c r="C58" s="46">
        <v>1.0196469800000001</v>
      </c>
      <c r="D58" s="13">
        <v>1.2052639072435993</v>
      </c>
      <c r="E58" s="14">
        <v>0.91337886648878186</v>
      </c>
      <c r="F58" s="13">
        <v>0.9075815071397394</v>
      </c>
      <c r="G58" s="13">
        <v>0.96381700703273376</v>
      </c>
      <c r="H58" s="13">
        <v>0.83287116327120425</v>
      </c>
      <c r="I58" s="13">
        <v>1.0354446734158536</v>
      </c>
      <c r="J58" s="13">
        <v>0.92353480080333905</v>
      </c>
      <c r="K58" s="13">
        <v>0.75292657591900225</v>
      </c>
      <c r="L58" s="15">
        <v>3.9541463499999998</v>
      </c>
      <c r="M58" s="16"/>
    </row>
    <row r="59" spans="1:13" ht="14.5">
      <c r="A59" s="4">
        <v>1811</v>
      </c>
      <c r="B59" s="1" t="s">
        <v>236</v>
      </c>
      <c r="C59" s="46">
        <v>1.42971432</v>
      </c>
      <c r="D59" s="13">
        <v>1.8376084358695868</v>
      </c>
      <c r="E59" s="14">
        <v>1.2301417973456119</v>
      </c>
      <c r="F59" s="13">
        <v>0.78682620568273975</v>
      </c>
      <c r="G59" s="13">
        <v>1.9992306375602376</v>
      </c>
      <c r="H59" s="13">
        <v>0.66105388277660193</v>
      </c>
      <c r="I59" s="13">
        <v>1.9707852865569682</v>
      </c>
      <c r="J59" s="13">
        <v>0.82439095591496914</v>
      </c>
      <c r="K59" s="13">
        <v>5.061472847448341</v>
      </c>
      <c r="L59" s="15">
        <v>0.25459182000000002</v>
      </c>
      <c r="M59" s="16"/>
    </row>
    <row r="60" spans="1:13" ht="14.5">
      <c r="A60" s="4">
        <v>1812</v>
      </c>
      <c r="B60" s="1" t="s">
        <v>237</v>
      </c>
      <c r="C60" s="46">
        <v>1.2046456299999999</v>
      </c>
      <c r="D60" s="13">
        <v>1.4836609420526825</v>
      </c>
      <c r="E60" s="14">
        <v>1.0587993751067442</v>
      </c>
      <c r="F60" s="13">
        <v>0.69297605474608348</v>
      </c>
      <c r="G60" s="13">
        <v>1.6300473669705504</v>
      </c>
      <c r="H60" s="13">
        <v>0.82863942629135479</v>
      </c>
      <c r="I60" s="13">
        <v>1.473271600141113</v>
      </c>
      <c r="J60" s="13">
        <v>0.90962117893188377</v>
      </c>
      <c r="K60" s="13">
        <v>4.9453745635792972</v>
      </c>
      <c r="L60" s="15">
        <v>0.36346694000000002</v>
      </c>
      <c r="M60" s="16"/>
    </row>
    <row r="61" spans="1:13" ht="14.5">
      <c r="A61" s="4">
        <v>1813</v>
      </c>
      <c r="B61" s="1" t="s">
        <v>238</v>
      </c>
      <c r="C61" s="46">
        <v>1.07198924</v>
      </c>
      <c r="D61" s="13">
        <v>1.1888118321457004</v>
      </c>
      <c r="E61" s="14">
        <v>1.1122771190986185</v>
      </c>
      <c r="F61" s="13">
        <v>0.81384514540484143</v>
      </c>
      <c r="G61" s="13">
        <v>1.045162852653676</v>
      </c>
      <c r="H61" s="13">
        <v>0.86707158978865251</v>
      </c>
      <c r="I61" s="13">
        <v>1.1086452285813551</v>
      </c>
      <c r="J61" s="13">
        <v>1.073916619600582</v>
      </c>
      <c r="K61" s="13">
        <v>2.0981671395115389</v>
      </c>
      <c r="L61" s="15">
        <v>1.42527428</v>
      </c>
      <c r="M61" s="16"/>
    </row>
    <row r="62" spans="1:13" ht="14.5">
      <c r="A62" s="4">
        <v>1815</v>
      </c>
      <c r="B62" s="1" t="s">
        <v>239</v>
      </c>
      <c r="C62" s="46">
        <v>1.3124512500000001</v>
      </c>
      <c r="D62" s="13">
        <v>1.5390053658379317</v>
      </c>
      <c r="E62" s="14">
        <v>1.1178978593715256</v>
      </c>
      <c r="F62" s="13">
        <v>0.73016808784596376</v>
      </c>
      <c r="G62" s="13">
        <v>2.1923785229635921</v>
      </c>
      <c r="H62" s="13">
        <v>0.76630797122237715</v>
      </c>
      <c r="I62" s="13">
        <v>1.8615001933606024</v>
      </c>
      <c r="J62" s="13">
        <v>0.9619601438617893</v>
      </c>
      <c r="K62" s="13">
        <v>5.9506912412729935</v>
      </c>
      <c r="L62" s="15">
        <v>0.21738365000000001</v>
      </c>
      <c r="M62" s="16"/>
    </row>
    <row r="63" spans="1:13" ht="14.5">
      <c r="A63" s="4">
        <v>1816</v>
      </c>
      <c r="B63" s="1" t="s">
        <v>240</v>
      </c>
      <c r="C63" s="46">
        <v>1.74499257</v>
      </c>
      <c r="D63" s="13">
        <v>1.7985362371011784</v>
      </c>
      <c r="E63" s="14">
        <v>1.4874052438781233</v>
      </c>
      <c r="F63" s="13">
        <v>0.75328197444407985</v>
      </c>
      <c r="G63" s="13">
        <v>4.2307333457889129</v>
      </c>
      <c r="H63" s="13">
        <v>0.86043375286402657</v>
      </c>
      <c r="I63" s="13">
        <v>3.2484380435463183</v>
      </c>
      <c r="J63" s="13">
        <v>0.73819925022340949</v>
      </c>
      <c r="K63" s="13">
        <v>10.206283734384563</v>
      </c>
      <c r="L63" s="15">
        <v>8.3764190000000002E-2</v>
      </c>
      <c r="M63" s="16"/>
    </row>
    <row r="64" spans="1:13" ht="14.5">
      <c r="A64" s="4">
        <v>1818</v>
      </c>
      <c r="B64" s="1" t="s">
        <v>188</v>
      </c>
      <c r="C64" s="46">
        <v>1.23179868</v>
      </c>
      <c r="D64" s="13">
        <v>1.2976020839200624</v>
      </c>
      <c r="E64" s="14">
        <v>1.1223585707789803</v>
      </c>
      <c r="F64" s="13">
        <v>1.0801772666331055</v>
      </c>
      <c r="G64" s="13">
        <v>1.7536496333010003</v>
      </c>
      <c r="H64" s="13">
        <v>0.88423842941710884</v>
      </c>
      <c r="I64" s="13">
        <v>1.5049442314007069</v>
      </c>
      <c r="J64" s="13">
        <v>1.0109112410739465</v>
      </c>
      <c r="K64" s="13">
        <v>2.147937701297101</v>
      </c>
      <c r="L64" s="15">
        <v>0.33340713999999999</v>
      </c>
      <c r="M64" s="16"/>
    </row>
    <row r="65" spans="1:13" ht="14.5">
      <c r="A65" s="4">
        <v>1820</v>
      </c>
      <c r="B65" s="1" t="s">
        <v>241</v>
      </c>
      <c r="C65" s="46">
        <v>1.0424846800000001</v>
      </c>
      <c r="D65" s="13">
        <v>1.1773631055174905</v>
      </c>
      <c r="E65" s="14">
        <v>0.96675771812267963</v>
      </c>
      <c r="F65" s="13">
        <v>0.9292705133438417</v>
      </c>
      <c r="G65" s="13">
        <v>1.0424527675701789</v>
      </c>
      <c r="H65" s="13">
        <v>0.86317620683469154</v>
      </c>
      <c r="I65" s="13">
        <v>1.0817892431569389</v>
      </c>
      <c r="J65" s="13">
        <v>1.0054896604961097</v>
      </c>
      <c r="K65" s="13">
        <v>1.2419657924537153</v>
      </c>
      <c r="L65" s="15">
        <v>1.34499262</v>
      </c>
      <c r="M65" s="16"/>
    </row>
    <row r="66" spans="1:13" ht="14.5">
      <c r="A66" s="4">
        <v>1822</v>
      </c>
      <c r="B66" s="1" t="s">
        <v>242</v>
      </c>
      <c r="C66" s="46">
        <v>1.2594774200000001</v>
      </c>
      <c r="D66" s="13">
        <v>1.304434833212522</v>
      </c>
      <c r="E66" s="14">
        <v>1.2627093270124625</v>
      </c>
      <c r="F66" s="13">
        <v>1.1441358758643143</v>
      </c>
      <c r="G66" s="13">
        <v>1.487846618723319</v>
      </c>
      <c r="H66" s="13">
        <v>0.84999762182484995</v>
      </c>
      <c r="I66" s="13">
        <v>1.4070516939470628</v>
      </c>
      <c r="J66" s="13">
        <v>1.0904348690232084</v>
      </c>
      <c r="K66" s="13">
        <v>4.3381374086818907</v>
      </c>
      <c r="L66" s="15">
        <v>0.41405536999999998</v>
      </c>
      <c r="M66" s="16"/>
    </row>
    <row r="67" spans="1:13" ht="14.5">
      <c r="A67" s="4">
        <v>1824</v>
      </c>
      <c r="B67" s="1" t="s">
        <v>243</v>
      </c>
      <c r="C67" s="46">
        <v>1.0268212000000001</v>
      </c>
      <c r="D67" s="13">
        <v>1.2454454217880813</v>
      </c>
      <c r="E67" s="14">
        <v>0.89872875612557868</v>
      </c>
      <c r="F67" s="13">
        <v>0.90531442965613129</v>
      </c>
      <c r="G67" s="13">
        <v>0.98591337517169919</v>
      </c>
      <c r="H67" s="13">
        <v>0.8453648900659585</v>
      </c>
      <c r="I67" s="13">
        <v>1.0370166767466986</v>
      </c>
      <c r="J67" s="13">
        <v>0.79526823020432136</v>
      </c>
      <c r="K67" s="13">
        <v>1.0760936407468304</v>
      </c>
      <c r="L67" s="15">
        <v>2.44052559</v>
      </c>
      <c r="M67" s="16"/>
    </row>
    <row r="68" spans="1:13" ht="14.5">
      <c r="A68" s="4">
        <v>1825</v>
      </c>
      <c r="B68" s="1" t="s">
        <v>244</v>
      </c>
      <c r="C68" s="46">
        <v>1.30938658</v>
      </c>
      <c r="D68" s="13">
        <v>1.6027214047488427</v>
      </c>
      <c r="E68" s="14">
        <v>1.1142996219490486</v>
      </c>
      <c r="F68" s="13">
        <v>0.75546113029219042</v>
      </c>
      <c r="G68" s="13">
        <v>1.968421453797806</v>
      </c>
      <c r="H68" s="13">
        <v>0.8241872923392306</v>
      </c>
      <c r="I68" s="13">
        <v>1.765500181076936</v>
      </c>
      <c r="J68" s="13">
        <v>0.8620385480034104</v>
      </c>
      <c r="K68" s="13">
        <v>4.2154176549573439</v>
      </c>
      <c r="L68" s="15">
        <v>0.26412297000000001</v>
      </c>
      <c r="M68" s="16"/>
    </row>
    <row r="69" spans="1:13" ht="14.5">
      <c r="A69" s="4">
        <v>1826</v>
      </c>
      <c r="B69" s="1" t="s">
        <v>245</v>
      </c>
      <c r="C69" s="46">
        <v>1.37620692</v>
      </c>
      <c r="D69" s="13">
        <v>1.8022612554993356</v>
      </c>
      <c r="E69" s="14">
        <v>1.1173167736901242</v>
      </c>
      <c r="F69" s="13">
        <v>0.64491056157826065</v>
      </c>
      <c r="G69" s="13">
        <v>2.0951942388176041</v>
      </c>
      <c r="H69" s="13">
        <v>0.65948082220897786</v>
      </c>
      <c r="I69" s="13">
        <v>1.9239316300807603</v>
      </c>
      <c r="J69" s="13">
        <v>0.76570410814666257</v>
      </c>
      <c r="K69" s="13">
        <v>8.723103113717162</v>
      </c>
      <c r="L69" s="15">
        <v>0.23479633999999999</v>
      </c>
      <c r="M69" s="16"/>
    </row>
    <row r="70" spans="1:13" ht="14.5">
      <c r="A70" s="4">
        <v>1827</v>
      </c>
      <c r="B70" s="1" t="s">
        <v>246</v>
      </c>
      <c r="C70" s="46">
        <v>1.36335034</v>
      </c>
      <c r="D70" s="13">
        <v>1.6960907543265202</v>
      </c>
      <c r="E70" s="14">
        <v>1.2040014414958606</v>
      </c>
      <c r="F70" s="13">
        <v>0.64818627336724821</v>
      </c>
      <c r="G70" s="13">
        <v>2.0043620995516531</v>
      </c>
      <c r="H70" s="13">
        <v>0.78996060067036866</v>
      </c>
      <c r="I70" s="13">
        <v>1.868696643854465</v>
      </c>
      <c r="J70" s="13">
        <v>0.99001996656691937</v>
      </c>
      <c r="K70" s="13">
        <v>5.7879824094995378</v>
      </c>
      <c r="L70" s="15">
        <v>0.25459182000000002</v>
      </c>
      <c r="M70" s="16"/>
    </row>
    <row r="71" spans="1:13" ht="14.5">
      <c r="A71" s="4">
        <v>1828</v>
      </c>
      <c r="B71" s="1" t="s">
        <v>247</v>
      </c>
      <c r="C71" s="46">
        <v>1.1606359100000001</v>
      </c>
      <c r="D71" s="13">
        <v>1.2697004138532708</v>
      </c>
      <c r="E71" s="14">
        <v>1.0790164467332779</v>
      </c>
      <c r="F71" s="13">
        <v>0.76929716184475305</v>
      </c>
      <c r="G71" s="13">
        <v>1.7975737800802218</v>
      </c>
      <c r="H71" s="13">
        <v>0.87906281488333038</v>
      </c>
      <c r="I71" s="13">
        <v>1.5398512720522834</v>
      </c>
      <c r="J71" s="13">
        <v>0.81384404843776093</v>
      </c>
      <c r="K71" s="13">
        <v>3.4684298649592966</v>
      </c>
      <c r="L71" s="15">
        <v>0.31654432999999998</v>
      </c>
      <c r="M71" s="16"/>
    </row>
    <row r="72" spans="1:13" ht="14.5">
      <c r="A72" s="4">
        <v>1832</v>
      </c>
      <c r="B72" s="1" t="s">
        <v>248</v>
      </c>
      <c r="C72" s="46">
        <v>1.1636768099999999</v>
      </c>
      <c r="D72" s="13">
        <v>1.427143464540733</v>
      </c>
      <c r="E72" s="14">
        <v>1.0271708308444072</v>
      </c>
      <c r="F72" s="13">
        <v>0.92314133882991223</v>
      </c>
      <c r="G72" s="13">
        <v>1.2266888431627287</v>
      </c>
      <c r="H72" s="13">
        <v>0.78524816457359736</v>
      </c>
      <c r="I72" s="13">
        <v>1.3281958541025334</v>
      </c>
      <c r="J72" s="13">
        <v>0.8697990418257332</v>
      </c>
      <c r="K72" s="13">
        <v>2.5009078059467802</v>
      </c>
      <c r="L72" s="15">
        <v>0.81326414000000002</v>
      </c>
      <c r="M72" s="16"/>
    </row>
    <row r="73" spans="1:13" ht="14.5">
      <c r="A73" s="4">
        <v>1833</v>
      </c>
      <c r="B73" s="1" t="s">
        <v>249</v>
      </c>
      <c r="C73" s="46">
        <v>0.99496375999999997</v>
      </c>
      <c r="D73" s="13">
        <v>1.1394891108459322</v>
      </c>
      <c r="E73" s="14">
        <v>0.95167263996755214</v>
      </c>
      <c r="F73" s="13">
        <v>0.87917408390950769</v>
      </c>
      <c r="G73" s="13">
        <v>0.9537498499940209</v>
      </c>
      <c r="H73" s="13">
        <v>0.80933683380827937</v>
      </c>
      <c r="I73" s="13">
        <v>1.0033571549546783</v>
      </c>
      <c r="J73" s="13">
        <v>0.85136766283452259</v>
      </c>
      <c r="K73" s="13">
        <v>0.77984626688214287</v>
      </c>
      <c r="L73" s="15">
        <v>4.7866560900000001</v>
      </c>
      <c r="M73" s="16"/>
    </row>
    <row r="74" spans="1:13" ht="14.5">
      <c r="A74" s="4">
        <v>1834</v>
      </c>
      <c r="B74" s="1" t="s">
        <v>250</v>
      </c>
      <c r="C74" s="46">
        <v>1.6505595900000001</v>
      </c>
      <c r="D74" s="13">
        <v>2.0103735903013171</v>
      </c>
      <c r="E74" s="14">
        <v>1.7638680923644001</v>
      </c>
      <c r="F74" s="13">
        <v>0.86857832243022337</v>
      </c>
      <c r="G74" s="13">
        <v>1.724624995382505</v>
      </c>
      <c r="H74" s="13">
        <v>0.7066638222003796</v>
      </c>
      <c r="I74" s="13">
        <v>2.6957275184446572</v>
      </c>
      <c r="J74" s="13">
        <v>0.70974042836440476</v>
      </c>
      <c r="K74" s="13">
        <v>3.3062147214717887</v>
      </c>
      <c r="L74" s="15">
        <v>0.34275499999999998</v>
      </c>
      <c r="M74" s="16"/>
    </row>
    <row r="75" spans="1:13" ht="14.5">
      <c r="A75" s="4">
        <v>1835</v>
      </c>
      <c r="B75" s="1" t="s">
        <v>251</v>
      </c>
      <c r="C75" s="46">
        <v>1.6455200699999999</v>
      </c>
      <c r="D75" s="13">
        <v>1.5961429755609886</v>
      </c>
      <c r="E75" s="14">
        <v>1.4680276032542905</v>
      </c>
      <c r="F75" s="13">
        <v>0.68896129909661852</v>
      </c>
      <c r="G75" s="13">
        <v>4.2775900399086071</v>
      </c>
      <c r="H75" s="13">
        <v>0.77514562580852275</v>
      </c>
      <c r="I75" s="13">
        <v>3.1162658108372479</v>
      </c>
      <c r="J75" s="13">
        <v>1.0553469869880687</v>
      </c>
      <c r="K75" s="13">
        <v>0.52656354571270947</v>
      </c>
      <c r="L75" s="15">
        <v>8.3031019999999997E-2</v>
      </c>
      <c r="M75" s="16"/>
    </row>
    <row r="76" spans="1:13" ht="14.5">
      <c r="A76" s="4">
        <v>1836</v>
      </c>
      <c r="B76" s="1" t="s">
        <v>252</v>
      </c>
      <c r="C76" s="46">
        <v>1.4475605300000001</v>
      </c>
      <c r="D76" s="13">
        <v>1.502108293355104</v>
      </c>
      <c r="E76" s="14">
        <v>1.5545487443058188</v>
      </c>
      <c r="F76" s="13">
        <v>0.78785587688064362</v>
      </c>
      <c r="G76" s="13">
        <v>2.2520888497094496</v>
      </c>
      <c r="H76" s="13">
        <v>0.62069576121516035</v>
      </c>
      <c r="I76" s="13">
        <v>2.4321590552374452</v>
      </c>
      <c r="J76" s="13">
        <v>0.92186153394558379</v>
      </c>
      <c r="K76" s="13">
        <v>6.3999409939403664</v>
      </c>
      <c r="L76" s="15">
        <v>0.20821908</v>
      </c>
      <c r="M76" s="16"/>
    </row>
    <row r="77" spans="1:13" ht="14.5">
      <c r="A77" s="4">
        <v>1837</v>
      </c>
      <c r="B77" s="1" t="s">
        <v>253</v>
      </c>
      <c r="C77" s="46">
        <v>1.1479073099999999</v>
      </c>
      <c r="D77" s="13">
        <v>1.3305174408089979</v>
      </c>
      <c r="E77" s="14">
        <v>1.1510673289069717</v>
      </c>
      <c r="F77" s="13">
        <v>0.86184994175873164</v>
      </c>
      <c r="G77" s="13">
        <v>1.148652061880834</v>
      </c>
      <c r="H77" s="13">
        <v>0.77988564398690963</v>
      </c>
      <c r="I77" s="13">
        <v>1.2786938179043714</v>
      </c>
      <c r="J77" s="13">
        <v>1.0140534570275972</v>
      </c>
      <c r="K77" s="13">
        <v>1.7824564027702603</v>
      </c>
      <c r="L77" s="15">
        <v>1.13842317</v>
      </c>
      <c r="M77" s="16"/>
    </row>
    <row r="78" spans="1:13" ht="14.5">
      <c r="A78" s="4">
        <v>1838</v>
      </c>
      <c r="B78" s="1" t="s">
        <v>254</v>
      </c>
      <c r="C78" s="46">
        <v>1.26304789</v>
      </c>
      <c r="D78" s="13">
        <v>1.5829424607133649</v>
      </c>
      <c r="E78" s="14">
        <v>1.1284774795335444</v>
      </c>
      <c r="F78" s="13">
        <v>0.60878803996155728</v>
      </c>
      <c r="G78" s="13">
        <v>1.7163782924789668</v>
      </c>
      <c r="H78" s="13">
        <v>0.93362253484225588</v>
      </c>
      <c r="I78" s="13">
        <v>1.6686290630150802</v>
      </c>
      <c r="J78" s="13">
        <v>0.86641903518750263</v>
      </c>
      <c r="K78" s="13">
        <v>3.8911202483364393</v>
      </c>
      <c r="L78" s="15">
        <v>0.34293828999999998</v>
      </c>
      <c r="M78" s="16"/>
    </row>
    <row r="79" spans="1:13" ht="14.5">
      <c r="A79" s="4">
        <v>1839</v>
      </c>
      <c r="B79" s="1" t="s">
        <v>255</v>
      </c>
      <c r="C79" s="46">
        <v>1.4527447200000001</v>
      </c>
      <c r="D79" s="13">
        <v>1.9242775413397886</v>
      </c>
      <c r="E79" s="14">
        <v>0.99531673313956981</v>
      </c>
      <c r="F79" s="13">
        <v>0.82763954616799573</v>
      </c>
      <c r="G79" s="13">
        <v>2.4198802438062752</v>
      </c>
      <c r="H79" s="13">
        <v>0.81672102248533973</v>
      </c>
      <c r="I79" s="13">
        <v>2.1182199802460633</v>
      </c>
      <c r="J79" s="13">
        <v>0.64913330322540164</v>
      </c>
      <c r="K79" s="13">
        <v>6.741446586589098</v>
      </c>
      <c r="L79" s="15">
        <v>0.18365803</v>
      </c>
      <c r="M79" s="16"/>
    </row>
    <row r="80" spans="1:13" ht="14.5">
      <c r="A80" s="4">
        <v>1840</v>
      </c>
      <c r="B80" s="1" t="s">
        <v>256</v>
      </c>
      <c r="C80" s="46">
        <v>1.1504244299999999</v>
      </c>
      <c r="D80" s="13">
        <v>1.4231149236074212</v>
      </c>
      <c r="E80" s="14">
        <v>1.011029551799</v>
      </c>
      <c r="F80" s="13">
        <v>0.93037931627350301</v>
      </c>
      <c r="G80" s="13">
        <v>1.1603358730613236</v>
      </c>
      <c r="H80" s="13">
        <v>0.84475703564526528</v>
      </c>
      <c r="I80" s="13">
        <v>1.209038453404581</v>
      </c>
      <c r="J80" s="13">
        <v>0.87048142189423694</v>
      </c>
      <c r="K80" s="13">
        <v>2.2846223144578963</v>
      </c>
      <c r="L80" s="15">
        <v>0.85102217999999996</v>
      </c>
      <c r="M80" s="16"/>
    </row>
    <row r="81" spans="1:13" ht="14.5">
      <c r="A81" s="4">
        <v>1841</v>
      </c>
      <c r="B81" s="1" t="s">
        <v>257</v>
      </c>
      <c r="C81" s="46">
        <v>0.99381076999999995</v>
      </c>
      <c r="D81" s="13">
        <v>1.1433428605072331</v>
      </c>
      <c r="E81" s="14">
        <v>0.88940957105332108</v>
      </c>
      <c r="F81" s="13">
        <v>0.88327969790881511</v>
      </c>
      <c r="G81" s="13">
        <v>1.0140975263003305</v>
      </c>
      <c r="H81" s="13">
        <v>0.8562626912860043</v>
      </c>
      <c r="I81" s="13">
        <v>1.0767957073298675</v>
      </c>
      <c r="J81" s="13">
        <v>0.86093964094050757</v>
      </c>
      <c r="K81" s="13">
        <v>1.0779727674488913</v>
      </c>
      <c r="L81" s="15">
        <v>1.76418016</v>
      </c>
      <c r="M81" s="16"/>
    </row>
    <row r="82" spans="1:13" ht="14.5">
      <c r="A82" s="4">
        <v>1845</v>
      </c>
      <c r="B82" s="1" t="s">
        <v>258</v>
      </c>
      <c r="C82" s="46">
        <v>1.22496037</v>
      </c>
      <c r="D82" s="13">
        <v>1.4976495100177225</v>
      </c>
      <c r="E82" s="14">
        <v>1.0585688003873011</v>
      </c>
      <c r="F82" s="13">
        <v>0.7375966975598488</v>
      </c>
      <c r="G82" s="13">
        <v>1.7093998722471189</v>
      </c>
      <c r="H82" s="13">
        <v>0.72708382442833341</v>
      </c>
      <c r="I82" s="13">
        <v>1.7137458425441472</v>
      </c>
      <c r="J82" s="13">
        <v>0.84543402363867892</v>
      </c>
      <c r="K82" s="13">
        <v>3.6908891431814417</v>
      </c>
      <c r="L82" s="15">
        <v>0.33872258999999999</v>
      </c>
      <c r="M82" s="16"/>
    </row>
    <row r="83" spans="1:13" ht="14.5">
      <c r="A83" s="4">
        <v>1848</v>
      </c>
      <c r="B83" s="1" t="s">
        <v>259</v>
      </c>
      <c r="C83" s="46">
        <v>1.2074655000000001</v>
      </c>
      <c r="D83" s="13">
        <v>1.415717435731155</v>
      </c>
      <c r="E83" s="14">
        <v>1.0757911012274843</v>
      </c>
      <c r="F83" s="13">
        <v>0.86324236623924455</v>
      </c>
      <c r="G83" s="13">
        <v>1.4914815410462743</v>
      </c>
      <c r="H83" s="13">
        <v>0.83722783792435718</v>
      </c>
      <c r="I83" s="13">
        <v>1.545807112166129</v>
      </c>
      <c r="J83" s="13">
        <v>0.94146506345764014</v>
      </c>
      <c r="K83" s="13">
        <v>4.9319749343023931</v>
      </c>
      <c r="L83" s="15">
        <v>0.47930713000000003</v>
      </c>
      <c r="M83" s="16"/>
    </row>
    <row r="84" spans="1:13" ht="14.5">
      <c r="A84" s="4">
        <v>1851</v>
      </c>
      <c r="B84" s="1" t="s">
        <v>260</v>
      </c>
      <c r="C84" s="46">
        <v>1.3027935399999999</v>
      </c>
      <c r="D84" s="13">
        <v>1.8237974037834683</v>
      </c>
      <c r="E84" s="14">
        <v>0.97094970915872802</v>
      </c>
      <c r="F84" s="13">
        <v>0.59493078039032299</v>
      </c>
      <c r="G84" s="13">
        <v>1.6738605511679487</v>
      </c>
      <c r="H84" s="13">
        <v>0.86432556149767881</v>
      </c>
      <c r="I84" s="13">
        <v>1.5946382558892223</v>
      </c>
      <c r="J84" s="13">
        <v>1.1817263126438666</v>
      </c>
      <c r="K84" s="13">
        <v>1.9631037944964902</v>
      </c>
      <c r="L84" s="15">
        <v>0.36145073</v>
      </c>
      <c r="M84" s="16"/>
    </row>
    <row r="85" spans="1:13" ht="14.5">
      <c r="A85" s="4">
        <v>1853</v>
      </c>
      <c r="B85" s="1" t="s">
        <v>261</v>
      </c>
      <c r="C85" s="46">
        <v>1.2803319799999999</v>
      </c>
      <c r="D85" s="13">
        <v>1.6486546408894092</v>
      </c>
      <c r="E85" s="14">
        <v>1.0066310626900434</v>
      </c>
      <c r="F85" s="13">
        <v>0.64531449299279908</v>
      </c>
      <c r="G85" s="13">
        <v>1.9815685002571004</v>
      </c>
      <c r="H85" s="13">
        <v>0.88414168700210982</v>
      </c>
      <c r="I85" s="13">
        <v>1.7889566016639615</v>
      </c>
      <c r="J85" s="13">
        <v>0.77299290218175098</v>
      </c>
      <c r="K85" s="13">
        <v>3.3799040517402275</v>
      </c>
      <c r="L85" s="15">
        <v>0.24212800000000001</v>
      </c>
      <c r="M85" s="16"/>
    </row>
    <row r="86" spans="1:13" ht="14.5">
      <c r="A86" s="4">
        <v>1856</v>
      </c>
      <c r="B86" s="1" t="s">
        <v>262</v>
      </c>
      <c r="C86" s="46">
        <v>1.58837483</v>
      </c>
      <c r="D86" s="13">
        <v>1.7120230862366068</v>
      </c>
      <c r="E86" s="14">
        <v>1.1853180311449529</v>
      </c>
      <c r="F86" s="13">
        <v>0.6298351334963459</v>
      </c>
      <c r="G86" s="13">
        <v>4.1670078648795972</v>
      </c>
      <c r="H86" s="13">
        <v>0.99326458450715771</v>
      </c>
      <c r="I86" s="13">
        <v>2.9003787975463013</v>
      </c>
      <c r="J86" s="13">
        <v>0.86261419985596122</v>
      </c>
      <c r="K86" s="13">
        <v>1.2315984171768892</v>
      </c>
      <c r="L86" s="15">
        <v>8.5597099999999995E-2</v>
      </c>
      <c r="M86" s="16"/>
    </row>
    <row r="87" spans="1:13" ht="14.5">
      <c r="A87" s="4">
        <v>1857</v>
      </c>
      <c r="B87" s="1" t="s">
        <v>263</v>
      </c>
      <c r="C87" s="46">
        <v>1.56800567</v>
      </c>
      <c r="D87" s="13">
        <v>1.9076068696504294</v>
      </c>
      <c r="E87" s="14">
        <v>1.221752811820362</v>
      </c>
      <c r="F87" s="13">
        <v>0.65644604999059497</v>
      </c>
      <c r="G87" s="13">
        <v>3.1620630002106558</v>
      </c>
      <c r="H87" s="13">
        <v>1.0166152201295138</v>
      </c>
      <c r="I87" s="13">
        <v>2.3783392251885145</v>
      </c>
      <c r="J87" s="13">
        <v>1.039494517977585</v>
      </c>
      <c r="K87" s="13">
        <v>0.64010709674909272</v>
      </c>
      <c r="L87" s="15">
        <v>0.12390502</v>
      </c>
      <c r="M87" s="16"/>
    </row>
    <row r="88" spans="1:13" ht="14.5">
      <c r="A88" s="4">
        <v>1859</v>
      </c>
      <c r="B88" s="1" t="s">
        <v>264</v>
      </c>
      <c r="C88" s="46">
        <v>1.2676650700000001</v>
      </c>
      <c r="D88" s="13">
        <v>1.675575956110547</v>
      </c>
      <c r="E88" s="14">
        <v>0.96368164017290514</v>
      </c>
      <c r="F88" s="13">
        <v>0.60638367406307525</v>
      </c>
      <c r="G88" s="13">
        <v>2.084013191704591</v>
      </c>
      <c r="H88" s="13">
        <v>0.73339349682177668</v>
      </c>
      <c r="I88" s="13">
        <v>1.8299197634594833</v>
      </c>
      <c r="J88" s="13">
        <v>0.66205317806960595</v>
      </c>
      <c r="K88" s="13">
        <v>2.6132253691830325</v>
      </c>
      <c r="L88" s="15">
        <v>0.22196594</v>
      </c>
      <c r="M88" s="16"/>
    </row>
    <row r="89" spans="1:13" ht="14.5">
      <c r="A89" s="4">
        <v>1860</v>
      </c>
      <c r="B89" s="1" t="s">
        <v>265</v>
      </c>
      <c r="C89" s="46">
        <v>1.05565748</v>
      </c>
      <c r="D89" s="13">
        <v>1.1656331036073411</v>
      </c>
      <c r="E89" s="14">
        <v>1.0368441609020236</v>
      </c>
      <c r="F89" s="13">
        <v>0.94916571894394886</v>
      </c>
      <c r="G89" s="13">
        <v>1.0048865685018671</v>
      </c>
      <c r="H89" s="13">
        <v>0.88425645195536573</v>
      </c>
      <c r="I89" s="13">
        <v>1.0479839532932969</v>
      </c>
      <c r="J89" s="13">
        <v>0.98359791609134506</v>
      </c>
      <c r="K89" s="13">
        <v>1.6743732142924233</v>
      </c>
      <c r="L89" s="15">
        <v>2.1126171999999999</v>
      </c>
      <c r="M89" s="16"/>
    </row>
    <row r="90" spans="1:13" ht="14.5">
      <c r="A90" s="4">
        <v>1865</v>
      </c>
      <c r="B90" s="1" t="s">
        <v>266</v>
      </c>
      <c r="C90" s="46">
        <v>1.03762822</v>
      </c>
      <c r="D90" s="13">
        <v>1.144969877842223</v>
      </c>
      <c r="E90" s="14">
        <v>0.98114315024437904</v>
      </c>
      <c r="F90" s="13">
        <v>0.92295101751093478</v>
      </c>
      <c r="G90" s="13">
        <v>1.0226735567693943</v>
      </c>
      <c r="H90" s="13">
        <v>0.96998227569045503</v>
      </c>
      <c r="I90" s="13">
        <v>1.0977439463527456</v>
      </c>
      <c r="J90" s="13">
        <v>0.99262501473011922</v>
      </c>
      <c r="K90" s="13">
        <v>0.66540057755093807</v>
      </c>
      <c r="L90" s="15">
        <v>1.78727488</v>
      </c>
      <c r="M90" s="16"/>
    </row>
    <row r="91" spans="1:13" ht="14.5">
      <c r="A91" s="4">
        <v>1866</v>
      </c>
      <c r="B91" s="1" t="s">
        <v>267</v>
      </c>
      <c r="C91" s="46">
        <v>1.07297289</v>
      </c>
      <c r="D91" s="13">
        <v>1.224981181924701</v>
      </c>
      <c r="E91" s="14">
        <v>0.97726397481558047</v>
      </c>
      <c r="F91" s="13">
        <v>0.96199529421443608</v>
      </c>
      <c r="G91" s="13">
        <v>1.0486534842322897</v>
      </c>
      <c r="H91" s="13">
        <v>0.93067731092354122</v>
      </c>
      <c r="I91" s="13">
        <v>1.1246873990967905</v>
      </c>
      <c r="J91" s="13">
        <v>0.96739497484927151</v>
      </c>
      <c r="K91" s="13">
        <v>1.7725385631788566</v>
      </c>
      <c r="L91" s="15">
        <v>1.4905260300000001</v>
      </c>
      <c r="M91" s="16"/>
    </row>
    <row r="92" spans="1:13" ht="14.5">
      <c r="A92" s="4">
        <v>1867</v>
      </c>
      <c r="B92" s="1" t="s">
        <v>101</v>
      </c>
      <c r="C92" s="46">
        <v>1.2405344</v>
      </c>
      <c r="D92" s="13">
        <v>1.7414653238093694</v>
      </c>
      <c r="E92" s="14">
        <v>0.83589533981661623</v>
      </c>
      <c r="F92" s="13">
        <v>0.77605206795037462</v>
      </c>
      <c r="G92" s="13">
        <v>1.5081652146523066</v>
      </c>
      <c r="H92" s="13">
        <v>0.91713376234252308</v>
      </c>
      <c r="I92" s="13">
        <v>1.4658325076180059</v>
      </c>
      <c r="J92" s="13">
        <v>0.8891267529197292</v>
      </c>
      <c r="K92" s="13">
        <v>3.2290302449109163</v>
      </c>
      <c r="L92" s="15">
        <v>0.46409393999999998</v>
      </c>
      <c r="M92" s="16"/>
    </row>
    <row r="93" spans="1:13" ht="14.5">
      <c r="A93" s="4">
        <v>1868</v>
      </c>
      <c r="B93" s="1" t="s">
        <v>268</v>
      </c>
      <c r="C93" s="46">
        <v>1.1034199499999999</v>
      </c>
      <c r="D93" s="13">
        <v>1.3771441761853696</v>
      </c>
      <c r="E93" s="14">
        <v>0.93001280138188502</v>
      </c>
      <c r="F93" s="13">
        <v>0.83044707824826514</v>
      </c>
      <c r="G93" s="13">
        <v>1.1871815426709411</v>
      </c>
      <c r="H93" s="13">
        <v>0.94416288798719561</v>
      </c>
      <c r="I93" s="13">
        <v>1.1771347219426567</v>
      </c>
      <c r="J93" s="13">
        <v>0.90329036159797715</v>
      </c>
      <c r="K93" s="13">
        <v>1.2853484389790839</v>
      </c>
      <c r="L93" s="15">
        <v>0.82536138000000003</v>
      </c>
      <c r="M93" s="16"/>
    </row>
    <row r="94" spans="1:13" ht="14.5">
      <c r="A94" s="4">
        <v>1870</v>
      </c>
      <c r="B94" s="1" t="s">
        <v>269</v>
      </c>
      <c r="C94" s="46">
        <v>1.03754053</v>
      </c>
      <c r="D94" s="13">
        <v>1.0658478322183964</v>
      </c>
      <c r="E94" s="14">
        <v>1.0379130171370228</v>
      </c>
      <c r="F94" s="13">
        <v>1.0349807814512755</v>
      </c>
      <c r="G94" s="13">
        <v>1.0095509405321312</v>
      </c>
      <c r="H94" s="13">
        <v>0.82130726660755515</v>
      </c>
      <c r="I94" s="13">
        <v>1.046249464654375</v>
      </c>
      <c r="J94" s="13">
        <v>1.1320667555530859</v>
      </c>
      <c r="K94" s="13">
        <v>1.2183039658278083</v>
      </c>
      <c r="L94" s="15">
        <v>1.9254766299999999</v>
      </c>
      <c r="M94" s="16"/>
    </row>
    <row r="95" spans="1:13" ht="14.5">
      <c r="A95" s="4">
        <v>1871</v>
      </c>
      <c r="B95" s="1" t="s">
        <v>270</v>
      </c>
      <c r="C95" s="46">
        <v>1.1415736299999999</v>
      </c>
      <c r="D95" s="13">
        <v>1.473319138294952</v>
      </c>
      <c r="E95" s="14">
        <v>0.95403976057958451</v>
      </c>
      <c r="F95" s="13">
        <v>0.78550817873962187</v>
      </c>
      <c r="G95" s="13">
        <v>1.2448335509240016</v>
      </c>
      <c r="H95" s="13">
        <v>0.79940846167564106</v>
      </c>
      <c r="I95" s="13">
        <v>1.3766007521649108</v>
      </c>
      <c r="J95" s="13">
        <v>0.82804721494720035</v>
      </c>
      <c r="K95" s="13">
        <v>2.144669983729715</v>
      </c>
      <c r="L95" s="15">
        <v>0.83177657999999999</v>
      </c>
      <c r="M95" s="16"/>
    </row>
    <row r="96" spans="1:13" ht="14.5">
      <c r="A96" s="4">
        <v>1874</v>
      </c>
      <c r="B96" s="1" t="s">
        <v>271</v>
      </c>
      <c r="C96" s="46">
        <v>1.2316216799999999</v>
      </c>
      <c r="D96" s="13">
        <v>1.561461262713739</v>
      </c>
      <c r="E96" s="14">
        <v>0.84245504725203646</v>
      </c>
      <c r="F96" s="13">
        <v>0.55055501388512895</v>
      </c>
      <c r="G96" s="13">
        <v>2.4421303485355774</v>
      </c>
      <c r="H96" s="13">
        <v>1.0558203552378913</v>
      </c>
      <c r="I96" s="13">
        <v>1.9564684651364828</v>
      </c>
      <c r="J96" s="13">
        <v>0.52293812484956292</v>
      </c>
      <c r="K96" s="13">
        <v>0.33498363405305764</v>
      </c>
      <c r="L96" s="15">
        <v>0.18182511000000001</v>
      </c>
      <c r="M96" s="16"/>
    </row>
    <row r="97" spans="1:13" ht="14.5">
      <c r="A97" s="4">
        <v>1875</v>
      </c>
      <c r="B97" s="1" t="s">
        <v>358</v>
      </c>
      <c r="C97" s="46">
        <v>1.2759547</v>
      </c>
      <c r="D97" s="13">
        <v>1.7505000198433507</v>
      </c>
      <c r="E97" s="14">
        <v>1.0164824042903451</v>
      </c>
      <c r="F97" s="13">
        <v>0.71458057056354862</v>
      </c>
      <c r="G97" s="13">
        <v>1.4741259876212514</v>
      </c>
      <c r="H97" s="13">
        <v>0.82495225310934894</v>
      </c>
      <c r="I97" s="13">
        <v>1.5972291647311294</v>
      </c>
      <c r="J97" s="13">
        <v>0.79968012607568395</v>
      </c>
      <c r="K97" s="13">
        <v>3.611756744767769</v>
      </c>
      <c r="L97" s="15">
        <v>0.49323728</v>
      </c>
      <c r="M97" s="16"/>
    </row>
    <row r="98" spans="1:13" ht="14.5">
      <c r="A98" s="4">
        <v>3001</v>
      </c>
      <c r="B98" s="1" t="s">
        <v>2</v>
      </c>
      <c r="C98" s="46">
        <v>1.0138555499999999</v>
      </c>
      <c r="D98" s="13">
        <v>1.1075022069628322</v>
      </c>
      <c r="E98" s="14">
        <v>0.96060859546010402</v>
      </c>
      <c r="F98" s="13">
        <v>0.87222549485595446</v>
      </c>
      <c r="G98" s="13">
        <v>0.94478835156902607</v>
      </c>
      <c r="H98" s="13">
        <v>1.1368440814546168</v>
      </c>
      <c r="I98" s="13">
        <v>0.99519683229092415</v>
      </c>
      <c r="J98" s="13">
        <v>1.0977401279797405</v>
      </c>
      <c r="K98" s="13">
        <v>0.73179887133553623</v>
      </c>
      <c r="L98" s="15">
        <v>5.7980582800000002</v>
      </c>
      <c r="M98" s="16"/>
    </row>
    <row r="99" spans="1:13" ht="14.5">
      <c r="A99" s="4">
        <v>3002</v>
      </c>
      <c r="B99" s="1" t="s">
        <v>359</v>
      </c>
      <c r="C99" s="46">
        <v>0.98680126000000001</v>
      </c>
      <c r="D99" s="13">
        <v>1.0507241346060316</v>
      </c>
      <c r="E99" s="14">
        <v>0.94651622728433282</v>
      </c>
      <c r="F99" s="13">
        <v>0.88025184075128726</v>
      </c>
      <c r="G99" s="13">
        <v>0.9348932833985274</v>
      </c>
      <c r="H99" s="13">
        <v>1.1580139861366208</v>
      </c>
      <c r="I99" s="13">
        <v>0.95382843564429154</v>
      </c>
      <c r="J99" s="13">
        <v>1.0501649638052395</v>
      </c>
      <c r="K99" s="13">
        <v>0.21884939679248192</v>
      </c>
      <c r="L99" s="15">
        <v>9.3139547799999995</v>
      </c>
      <c r="M99" s="16"/>
    </row>
    <row r="100" spans="1:13" ht="14.5">
      <c r="A100" s="4">
        <v>3003</v>
      </c>
      <c r="B100" s="1" t="s">
        <v>3</v>
      </c>
      <c r="C100" s="46">
        <v>1.02109603</v>
      </c>
      <c r="D100" s="13">
        <v>1.0422952339771163</v>
      </c>
      <c r="E100" s="14">
        <v>1.0036183822210913</v>
      </c>
      <c r="F100" s="13">
        <v>0.93709408329870736</v>
      </c>
      <c r="G100" s="13">
        <v>0.9362699972762798</v>
      </c>
      <c r="H100" s="13">
        <v>1.3043547997816787</v>
      </c>
      <c r="I100" s="13">
        <v>0.95387987238447969</v>
      </c>
      <c r="J100" s="13">
        <v>1.1479719018909984</v>
      </c>
      <c r="K100" s="13">
        <v>0.51758551038485157</v>
      </c>
      <c r="L100" s="15">
        <v>10.742528310000001</v>
      </c>
      <c r="M100" s="16"/>
    </row>
    <row r="101" spans="1:13" ht="14.5">
      <c r="A101" s="4">
        <v>3004</v>
      </c>
      <c r="B101" s="1" t="s">
        <v>4</v>
      </c>
      <c r="C101" s="46">
        <v>0.98111806000000001</v>
      </c>
      <c r="D101" s="13">
        <v>1.0105140168964208</v>
      </c>
      <c r="E101" s="14">
        <v>0.94266997086331428</v>
      </c>
      <c r="F101" s="13">
        <v>0.9024438566227535</v>
      </c>
      <c r="G101" s="13">
        <v>0.93019778273167431</v>
      </c>
      <c r="H101" s="13">
        <v>1.2493256374247865</v>
      </c>
      <c r="I101" s="13">
        <v>0.94635325407582227</v>
      </c>
      <c r="J101" s="13">
        <v>1.0718413798224462</v>
      </c>
      <c r="K101" s="13">
        <v>0.31787890316541112</v>
      </c>
      <c r="L101" s="15">
        <v>15.43625563</v>
      </c>
      <c r="M101" s="16"/>
    </row>
    <row r="102" spans="1:13" ht="14.5">
      <c r="A102" s="4">
        <v>3005</v>
      </c>
      <c r="B102" s="1" t="s">
        <v>360</v>
      </c>
      <c r="C102" s="46">
        <v>0.99180126000000002</v>
      </c>
      <c r="D102" s="13">
        <v>0.98242052026417348</v>
      </c>
      <c r="E102" s="14">
        <v>0.96819428360529325</v>
      </c>
      <c r="F102" s="13">
        <v>0.97451690646350253</v>
      </c>
      <c r="G102" s="13">
        <v>0.93131599041154156</v>
      </c>
      <c r="H102" s="13">
        <v>1.2869676032461521</v>
      </c>
      <c r="I102" s="13">
        <v>0.92847070257391906</v>
      </c>
      <c r="J102" s="13">
        <v>1.1066237846024638</v>
      </c>
      <c r="K102" s="13">
        <v>0.1234323501636137</v>
      </c>
      <c r="L102" s="15">
        <v>18.826597490000001</v>
      </c>
      <c r="M102" s="16"/>
    </row>
    <row r="103" spans="1:13" ht="14.5">
      <c r="A103" s="4">
        <v>3006</v>
      </c>
      <c r="B103" s="1" t="s">
        <v>75</v>
      </c>
      <c r="C103" s="46">
        <v>0.98954070000000005</v>
      </c>
      <c r="D103" s="13">
        <v>1.013278909838851</v>
      </c>
      <c r="E103" s="14">
        <v>1.0343743031243742</v>
      </c>
      <c r="F103" s="13">
        <v>0.90003537108471332</v>
      </c>
      <c r="G103" s="13">
        <v>0.94971086925783188</v>
      </c>
      <c r="H103" s="13">
        <v>0.97656617500345289</v>
      </c>
      <c r="I103" s="13">
        <v>0.9764685675268866</v>
      </c>
      <c r="J103" s="13">
        <v>0.98617675519838377</v>
      </c>
      <c r="K103" s="13">
        <v>0.71687588771583566</v>
      </c>
      <c r="L103" s="15">
        <v>5.1778000300000002</v>
      </c>
      <c r="M103" s="16"/>
    </row>
    <row r="104" spans="1:13" ht="14.5">
      <c r="A104" s="4">
        <v>3007</v>
      </c>
      <c r="B104" s="1" t="s">
        <v>76</v>
      </c>
      <c r="C104" s="46">
        <v>0.98378098999999997</v>
      </c>
      <c r="D104" s="13">
        <v>1.0811756058887385</v>
      </c>
      <c r="E104" s="14">
        <v>0.92923549512475345</v>
      </c>
      <c r="F104" s="13">
        <v>0.85367861469174333</v>
      </c>
      <c r="G104" s="13">
        <v>0.94670854024042816</v>
      </c>
      <c r="H104" s="13">
        <v>1.0472197571288073</v>
      </c>
      <c r="I104" s="13">
        <v>1.0128353068675593</v>
      </c>
      <c r="J104" s="13">
        <v>0.94812587816719274</v>
      </c>
      <c r="K104" s="13">
        <v>1.0932526640352558</v>
      </c>
      <c r="L104" s="15">
        <v>5.7262080400000004</v>
      </c>
      <c r="M104" s="16"/>
    </row>
    <row r="105" spans="1:13" ht="14.5">
      <c r="A105" s="4">
        <v>3011</v>
      </c>
      <c r="B105" s="1" t="s">
        <v>5</v>
      </c>
      <c r="C105" s="46">
        <v>0.96968719999999997</v>
      </c>
      <c r="D105" s="13">
        <v>1.2026646830102623</v>
      </c>
      <c r="E105" s="14">
        <v>0.829628950300344</v>
      </c>
      <c r="F105" s="13">
        <v>0.67020579710594264</v>
      </c>
      <c r="G105" s="13">
        <v>1.1285227782680927</v>
      </c>
      <c r="H105" s="13">
        <v>0.74881162600007611</v>
      </c>
      <c r="I105" s="13">
        <v>1.2170036679321672</v>
      </c>
      <c r="J105" s="13">
        <v>0.73472514425338398</v>
      </c>
      <c r="K105" s="13">
        <v>0.75165840155343433</v>
      </c>
      <c r="L105" s="15">
        <v>0.8763164</v>
      </c>
      <c r="M105" s="16"/>
    </row>
    <row r="106" spans="1:13" ht="14.5">
      <c r="A106" s="4">
        <v>3012</v>
      </c>
      <c r="B106" s="1" t="s">
        <v>6</v>
      </c>
      <c r="C106" s="46">
        <v>1.2330083599999999</v>
      </c>
      <c r="D106" s="13">
        <v>1.4984953637501923</v>
      </c>
      <c r="E106" s="14">
        <v>1.037485505558098</v>
      </c>
      <c r="F106" s="13">
        <v>0.72999426453670457</v>
      </c>
      <c r="G106" s="13">
        <v>1.9468805041772097</v>
      </c>
      <c r="H106" s="13">
        <v>0.69586244854061396</v>
      </c>
      <c r="I106" s="13">
        <v>1.7193762855976842</v>
      </c>
      <c r="J106" s="13">
        <v>0.69555506870756245</v>
      </c>
      <c r="K106" s="13">
        <v>5.456625372888162</v>
      </c>
      <c r="L106" s="15">
        <v>0.24157812000000001</v>
      </c>
      <c r="M106" s="16"/>
    </row>
    <row r="107" spans="1:13" ht="14.5">
      <c r="A107" s="4">
        <v>3013</v>
      </c>
      <c r="B107" s="1" t="s">
        <v>7</v>
      </c>
      <c r="C107" s="46">
        <v>1.07872766</v>
      </c>
      <c r="D107" s="13">
        <v>1.3003866502068975</v>
      </c>
      <c r="E107" s="14">
        <v>0.908109195576707</v>
      </c>
      <c r="F107" s="13">
        <v>0.85537227897765156</v>
      </c>
      <c r="G107" s="13">
        <v>1.2250772775374399</v>
      </c>
      <c r="H107" s="13">
        <v>0.87318633498761622</v>
      </c>
      <c r="I107" s="13">
        <v>1.2554344420908041</v>
      </c>
      <c r="J107" s="13">
        <v>0.7728437214893753</v>
      </c>
      <c r="K107" s="13">
        <v>4.1636745561175381</v>
      </c>
      <c r="L107" s="15">
        <v>0.66388161000000001</v>
      </c>
      <c r="M107" s="16"/>
    </row>
    <row r="108" spans="1:13" ht="14.5">
      <c r="A108" s="4">
        <v>3014</v>
      </c>
      <c r="B108" s="1" t="s">
        <v>361</v>
      </c>
      <c r="C108" s="46">
        <v>1.00061282</v>
      </c>
      <c r="D108" s="13">
        <v>1.0309648366210271</v>
      </c>
      <c r="E108" s="14">
        <v>0.99166513313513527</v>
      </c>
      <c r="F108" s="13">
        <v>0.94619302006972417</v>
      </c>
      <c r="G108" s="13">
        <v>0.9399731182314599</v>
      </c>
      <c r="H108" s="13">
        <v>1.0705653265886832</v>
      </c>
      <c r="I108" s="13">
        <v>0.97156489369307242</v>
      </c>
      <c r="J108" s="13">
        <v>1.0392165049750859</v>
      </c>
      <c r="K108" s="13">
        <v>1.54215683979643</v>
      </c>
      <c r="L108" s="15">
        <v>8.4486358700000004</v>
      </c>
      <c r="M108" s="16"/>
    </row>
    <row r="109" spans="1:13" ht="14.5">
      <c r="A109" s="4">
        <v>3015</v>
      </c>
      <c r="B109" s="1" t="s">
        <v>8</v>
      </c>
      <c r="C109" s="46">
        <v>1.03499663</v>
      </c>
      <c r="D109" s="13">
        <v>1.0081514171574721</v>
      </c>
      <c r="E109" s="14">
        <v>1.1493242590199089</v>
      </c>
      <c r="F109" s="13">
        <v>0.89728254143465214</v>
      </c>
      <c r="G109" s="13">
        <v>1.1760732028247201</v>
      </c>
      <c r="H109" s="13">
        <v>0.75823633803312263</v>
      </c>
      <c r="I109" s="13">
        <v>1.1216073440634435</v>
      </c>
      <c r="J109" s="13">
        <v>0.97640075882510236</v>
      </c>
      <c r="K109" s="13">
        <v>3.1519698262580751</v>
      </c>
      <c r="L109" s="15">
        <v>0.70640523</v>
      </c>
      <c r="M109" s="16"/>
    </row>
    <row r="110" spans="1:13" ht="14.5">
      <c r="A110" s="4">
        <v>3016</v>
      </c>
      <c r="B110" s="1" t="s">
        <v>9</v>
      </c>
      <c r="C110" s="46">
        <v>1.0471642699999999</v>
      </c>
      <c r="D110" s="13">
        <v>1.2157347359057378</v>
      </c>
      <c r="E110" s="14">
        <v>0.94488409200673962</v>
      </c>
      <c r="F110" s="13">
        <v>0.89354919222889118</v>
      </c>
      <c r="G110" s="13">
        <v>1.0285661163271835</v>
      </c>
      <c r="H110" s="13">
        <v>1.0076782637019253</v>
      </c>
      <c r="I110" s="13">
        <v>1.0446780838952874</v>
      </c>
      <c r="J110" s="13">
        <v>0.82973900067132722</v>
      </c>
      <c r="K110" s="13">
        <v>3.8992623714541046</v>
      </c>
      <c r="L110" s="15">
        <v>1.5284673600000001</v>
      </c>
      <c r="M110" s="16"/>
    </row>
    <row r="111" spans="1:13" ht="14.5">
      <c r="A111" s="4">
        <v>3017</v>
      </c>
      <c r="B111" s="1" t="s">
        <v>10</v>
      </c>
      <c r="C111" s="46">
        <v>1.01734144</v>
      </c>
      <c r="D111" s="13">
        <v>1.0475603330986825</v>
      </c>
      <c r="E111" s="14">
        <v>1.0646629694106684</v>
      </c>
      <c r="F111" s="13">
        <v>0.99593301318827632</v>
      </c>
      <c r="G111" s="13">
        <v>1.0279110683983779</v>
      </c>
      <c r="H111" s="13">
        <v>0.72153417974308498</v>
      </c>
      <c r="I111" s="13">
        <v>1.0436362860050534</v>
      </c>
      <c r="J111" s="13">
        <v>0.89420290550547787</v>
      </c>
      <c r="K111" s="13">
        <v>1.57058271901074</v>
      </c>
      <c r="L111" s="15">
        <v>1.52076912</v>
      </c>
      <c r="M111" s="16"/>
    </row>
    <row r="112" spans="1:13" ht="14.5">
      <c r="A112" s="4">
        <v>3018</v>
      </c>
      <c r="B112" s="1" t="s">
        <v>11</v>
      </c>
      <c r="C112" s="46">
        <v>1.0329647</v>
      </c>
      <c r="D112" s="13">
        <v>0.80321263087149897</v>
      </c>
      <c r="E112" s="14">
        <v>1.230675890845115</v>
      </c>
      <c r="F112" s="13">
        <v>1.2543741848601946</v>
      </c>
      <c r="G112" s="13">
        <v>1.0922630822230359</v>
      </c>
      <c r="H112" s="13">
        <v>0.80317237282215936</v>
      </c>
      <c r="I112" s="13">
        <v>1.0634673205574305</v>
      </c>
      <c r="J112" s="13">
        <v>1.0010584262033078</v>
      </c>
      <c r="K112" s="13">
        <v>2.0107743306590811</v>
      </c>
      <c r="L112" s="15">
        <v>1.09864892</v>
      </c>
      <c r="M112" s="16"/>
    </row>
    <row r="113" spans="1:13" ht="14.5">
      <c r="A113" s="4">
        <v>3019</v>
      </c>
      <c r="B113" s="1" t="s">
        <v>12</v>
      </c>
      <c r="C113" s="46">
        <v>0.98254184</v>
      </c>
      <c r="D113" s="13">
        <v>0.8237646197515589</v>
      </c>
      <c r="E113" s="14">
        <v>1.1360810233606708</v>
      </c>
      <c r="F113" s="13">
        <v>1.1255373208467159</v>
      </c>
      <c r="G113" s="13">
        <v>0.9690068271883957</v>
      </c>
      <c r="H113" s="13">
        <v>0.88859093949740453</v>
      </c>
      <c r="I113" s="13">
        <v>0.97244579826279975</v>
      </c>
      <c r="J113" s="13">
        <v>1.0059897990417974</v>
      </c>
      <c r="K113" s="13">
        <v>0.52310669098839746</v>
      </c>
      <c r="L113" s="15">
        <v>3.4546771600000001</v>
      </c>
      <c r="M113" s="16"/>
    </row>
    <row r="114" spans="1:13" ht="14.5">
      <c r="A114" s="4">
        <v>3020</v>
      </c>
      <c r="B114" s="1" t="s">
        <v>362</v>
      </c>
      <c r="C114" s="46">
        <v>0.99574848999999999</v>
      </c>
      <c r="D114" s="13">
        <v>0.90444004907365483</v>
      </c>
      <c r="E114" s="14">
        <v>1.1180212256308326</v>
      </c>
      <c r="F114" s="13">
        <v>1.1209387864727938</v>
      </c>
      <c r="G114" s="13">
        <v>0.93976036027314869</v>
      </c>
      <c r="H114" s="13">
        <v>0.84717491165253445</v>
      </c>
      <c r="I114" s="13">
        <v>0.94035785031876562</v>
      </c>
      <c r="J114" s="13">
        <v>0.96026976234354877</v>
      </c>
      <c r="K114" s="13">
        <v>0.16764486735032857</v>
      </c>
      <c r="L114" s="15">
        <v>11.29056973</v>
      </c>
      <c r="M114" s="16"/>
    </row>
    <row r="115" spans="1:13" ht="14.5">
      <c r="A115" s="4">
        <v>3021</v>
      </c>
      <c r="B115" s="1" t="s">
        <v>13</v>
      </c>
      <c r="C115" s="46">
        <v>0.95740197999999999</v>
      </c>
      <c r="D115" s="13">
        <v>0.83703084179663279</v>
      </c>
      <c r="E115" s="14">
        <v>1.0405317163495278</v>
      </c>
      <c r="F115" s="13">
        <v>1.1032127267226344</v>
      </c>
      <c r="G115" s="13">
        <v>0.96979290905279614</v>
      </c>
      <c r="H115" s="13">
        <v>0.90242364715779821</v>
      </c>
      <c r="I115" s="13">
        <v>0.93550757145288743</v>
      </c>
      <c r="J115" s="13">
        <v>0.99373639671158287</v>
      </c>
      <c r="K115" s="13">
        <v>0.48494735522884458</v>
      </c>
      <c r="L115" s="15">
        <v>3.8230929599999999</v>
      </c>
      <c r="M115" s="16"/>
    </row>
    <row r="116" spans="1:13" ht="14.5">
      <c r="A116" s="4">
        <v>3022</v>
      </c>
      <c r="B116" s="1" t="s">
        <v>14</v>
      </c>
      <c r="C116" s="46">
        <v>0.96261726999999997</v>
      </c>
      <c r="D116" s="13">
        <v>1.0362569803753623</v>
      </c>
      <c r="E116" s="14">
        <v>0.96898496568036729</v>
      </c>
      <c r="F116" s="13">
        <v>0.84650771242045686</v>
      </c>
      <c r="G116" s="13">
        <v>0.96846987506604343</v>
      </c>
      <c r="H116" s="13">
        <v>0.80491200336294955</v>
      </c>
      <c r="I116" s="13">
        <v>0.99520531386947431</v>
      </c>
      <c r="J116" s="13">
        <v>0.95305512788618463</v>
      </c>
      <c r="K116" s="13">
        <v>0.28063798499408688</v>
      </c>
      <c r="L116" s="15">
        <v>2.9513588500000001</v>
      </c>
      <c r="M116" s="16"/>
    </row>
    <row r="117" spans="1:13" ht="14.5">
      <c r="A117" s="4">
        <v>3023</v>
      </c>
      <c r="B117" s="1" t="s">
        <v>15</v>
      </c>
      <c r="C117" s="46">
        <v>0.99235483000000002</v>
      </c>
      <c r="D117" s="13">
        <v>0.86564974306023867</v>
      </c>
      <c r="E117" s="14">
        <v>1.1532098998278275</v>
      </c>
      <c r="F117" s="13">
        <v>1.1002559785003001</v>
      </c>
      <c r="G117" s="13">
        <v>0.96604142694743667</v>
      </c>
      <c r="H117" s="13">
        <v>0.81681938482967964</v>
      </c>
      <c r="I117" s="13">
        <v>0.95702494973196406</v>
      </c>
      <c r="J117" s="13">
        <v>1.0292634884099416</v>
      </c>
      <c r="K117" s="13">
        <v>0.13181488955200951</v>
      </c>
      <c r="L117" s="15">
        <v>3.6793924699999998</v>
      </c>
      <c r="M117" s="16"/>
    </row>
    <row r="118" spans="1:13" ht="14.5">
      <c r="A118" s="4">
        <v>3024</v>
      </c>
      <c r="B118" s="1" t="s">
        <v>16</v>
      </c>
      <c r="C118" s="46">
        <v>1.0100899000000001</v>
      </c>
      <c r="D118" s="13">
        <v>0.94571962652688046</v>
      </c>
      <c r="E118" s="14">
        <v>1.0879135763749792</v>
      </c>
      <c r="F118" s="13">
        <v>1.1805622517754759</v>
      </c>
      <c r="G118" s="13">
        <v>0.93287365303079095</v>
      </c>
      <c r="H118" s="13">
        <v>0.84749563635751424</v>
      </c>
      <c r="I118" s="13">
        <v>0.93690889575708058</v>
      </c>
      <c r="J118" s="13">
        <v>0.94409296714959245</v>
      </c>
      <c r="K118" s="13">
        <v>4.5022963689472104E-2</v>
      </c>
      <c r="L118" s="15">
        <v>23.72542795</v>
      </c>
      <c r="M118" s="16"/>
    </row>
    <row r="119" spans="1:13" ht="14.5">
      <c r="A119" s="4">
        <v>3025</v>
      </c>
      <c r="B119" s="1" t="s">
        <v>363</v>
      </c>
      <c r="C119" s="46">
        <v>0.99471774000000002</v>
      </c>
      <c r="D119" s="13">
        <v>0.91175851365090677</v>
      </c>
      <c r="E119" s="14">
        <v>1.096795066623667</v>
      </c>
      <c r="F119" s="13">
        <v>1.1160434753729693</v>
      </c>
      <c r="G119" s="13">
        <v>0.93430720526559485</v>
      </c>
      <c r="H119" s="13">
        <v>0.86620986907775221</v>
      </c>
      <c r="I119" s="13">
        <v>0.94180563458009936</v>
      </c>
      <c r="J119" s="13">
        <v>1.0003479844116581</v>
      </c>
      <c r="K119" s="13">
        <v>0.18977189211194961</v>
      </c>
      <c r="L119" s="15">
        <v>17.804381110000001</v>
      </c>
      <c r="M119" s="16"/>
    </row>
    <row r="120" spans="1:13" ht="14.5">
      <c r="A120" s="4">
        <v>3026</v>
      </c>
      <c r="B120" s="1" t="s">
        <v>364</v>
      </c>
      <c r="C120" s="46">
        <v>0.99044003999999997</v>
      </c>
      <c r="D120" s="13">
        <v>1.0233335065572191</v>
      </c>
      <c r="E120" s="14">
        <v>1.0024142809330177</v>
      </c>
      <c r="F120" s="13">
        <v>0.91911602796847025</v>
      </c>
      <c r="G120" s="13">
        <v>0.9745102066916187</v>
      </c>
      <c r="H120" s="13">
        <v>0.92247078710018482</v>
      </c>
      <c r="I120" s="13">
        <v>1.0214527303681558</v>
      </c>
      <c r="J120" s="13">
        <v>0.95631107910091961</v>
      </c>
      <c r="K120" s="13">
        <v>1.8913602101662317</v>
      </c>
      <c r="L120" s="15">
        <v>3.2706525499999999</v>
      </c>
      <c r="M120" s="16"/>
    </row>
    <row r="121" spans="1:13" ht="14.5">
      <c r="A121" s="4">
        <v>3027</v>
      </c>
      <c r="B121" s="1" t="s">
        <v>17</v>
      </c>
      <c r="C121" s="46">
        <v>0.97226542000000005</v>
      </c>
      <c r="D121" s="13">
        <v>0.77412484824545202</v>
      </c>
      <c r="E121" s="14">
        <v>1.0989803062847858</v>
      </c>
      <c r="F121" s="13">
        <v>1.2091505373191298</v>
      </c>
      <c r="G121" s="13">
        <v>0.973057651667246</v>
      </c>
      <c r="H121" s="13">
        <v>1.0127888012196813</v>
      </c>
      <c r="I121" s="13">
        <v>0.91071499169705428</v>
      </c>
      <c r="J121" s="13">
        <v>1.0028845760033702</v>
      </c>
      <c r="K121" s="13">
        <v>0.12449289283529895</v>
      </c>
      <c r="L121" s="15">
        <v>3.5395411000000001</v>
      </c>
      <c r="M121" s="16"/>
    </row>
    <row r="122" spans="1:13" ht="14.5">
      <c r="A122" s="4">
        <v>3028</v>
      </c>
      <c r="B122" s="1" t="s">
        <v>18</v>
      </c>
      <c r="C122" s="46">
        <v>0.97752991</v>
      </c>
      <c r="D122" s="13">
        <v>0.83764834250053166</v>
      </c>
      <c r="E122" s="14">
        <v>1.183327545073096</v>
      </c>
      <c r="F122" s="13">
        <v>0.93133689828918154</v>
      </c>
      <c r="G122" s="13">
        <v>1.0040580301482531</v>
      </c>
      <c r="H122" s="13">
        <v>0.89778973662171946</v>
      </c>
      <c r="I122" s="13">
        <v>0.9701853116652549</v>
      </c>
      <c r="J122" s="13">
        <v>1.1170461506128899</v>
      </c>
      <c r="K122" s="13">
        <v>0.86084497135329885</v>
      </c>
      <c r="L122" s="15">
        <v>2.0655112999999998</v>
      </c>
      <c r="M122" s="16"/>
    </row>
    <row r="123" spans="1:13" ht="14.5">
      <c r="A123" s="4">
        <v>3029</v>
      </c>
      <c r="B123" s="1" t="s">
        <v>19</v>
      </c>
      <c r="C123" s="46">
        <v>0.93827240000000001</v>
      </c>
      <c r="D123" s="13">
        <v>0.78228470212191892</v>
      </c>
      <c r="E123" s="14">
        <v>0.97166936141061533</v>
      </c>
      <c r="F123" s="13">
        <v>1.1526414760373314</v>
      </c>
      <c r="G123" s="13">
        <v>0.94570842944784306</v>
      </c>
      <c r="H123" s="13">
        <v>1.1312074405835293</v>
      </c>
      <c r="I123" s="13">
        <v>0.90424895806937544</v>
      </c>
      <c r="J123" s="13">
        <v>1.0131937635049655</v>
      </c>
      <c r="K123" s="13">
        <v>6.0092299219750525E-2</v>
      </c>
      <c r="L123" s="15">
        <v>8.4227917800000007</v>
      </c>
      <c r="M123" s="16"/>
    </row>
    <row r="124" spans="1:13" ht="14.5">
      <c r="A124" s="4">
        <v>3030</v>
      </c>
      <c r="B124" s="1" t="s">
        <v>365</v>
      </c>
      <c r="C124" s="46">
        <v>0.96524893</v>
      </c>
      <c r="D124" s="13">
        <v>0.85919046871866989</v>
      </c>
      <c r="E124" s="14">
        <v>1.0548149015870043</v>
      </c>
      <c r="F124" s="13">
        <v>1.0372002534619185</v>
      </c>
      <c r="G124" s="13">
        <v>0.93710419895654451</v>
      </c>
      <c r="H124" s="13">
        <v>1.0839701379740321</v>
      </c>
      <c r="I124" s="13">
        <v>0.91243320851768461</v>
      </c>
      <c r="J124" s="13">
        <v>1.0089492480357958</v>
      </c>
      <c r="K124" s="13">
        <v>0.39140822023735028</v>
      </c>
      <c r="L124" s="15">
        <v>16.554883319999998</v>
      </c>
      <c r="M124" s="16"/>
    </row>
    <row r="125" spans="1:13" ht="14.5">
      <c r="A125" s="4">
        <v>3031</v>
      </c>
      <c r="B125" s="1" t="s">
        <v>20</v>
      </c>
      <c r="C125" s="46">
        <v>0.97939873</v>
      </c>
      <c r="D125" s="13">
        <v>0.84420981425111585</v>
      </c>
      <c r="E125" s="14">
        <v>1.1663198736065559</v>
      </c>
      <c r="F125" s="13">
        <v>1.0963222511663462</v>
      </c>
      <c r="G125" s="13">
        <v>0.96179444106666756</v>
      </c>
      <c r="H125" s="13">
        <v>0.8003457673888017</v>
      </c>
      <c r="I125" s="13">
        <v>0.93248246621551123</v>
      </c>
      <c r="J125" s="13">
        <v>0.90031833333150202</v>
      </c>
      <c r="K125" s="13">
        <v>0.25559002565302347</v>
      </c>
      <c r="L125" s="15">
        <v>4.5996988200000004</v>
      </c>
      <c r="M125" s="16"/>
    </row>
    <row r="126" spans="1:13" ht="14.5">
      <c r="A126" s="4">
        <v>3032</v>
      </c>
      <c r="B126" s="1" t="s">
        <v>21</v>
      </c>
      <c r="C126" s="46">
        <v>0.94846626000000001</v>
      </c>
      <c r="D126" s="13">
        <v>0.8633488781022628</v>
      </c>
      <c r="E126" s="14">
        <v>1.0646901860375775</v>
      </c>
      <c r="F126" s="13">
        <v>0.97713755768897093</v>
      </c>
      <c r="G126" s="13">
        <v>1.0445432306305957</v>
      </c>
      <c r="H126" s="13">
        <v>0.76936265414421712</v>
      </c>
      <c r="I126" s="13">
        <v>1.0029245143170034</v>
      </c>
      <c r="J126" s="13">
        <v>0.83034628876576133</v>
      </c>
      <c r="K126" s="13">
        <v>1.0354506583392509</v>
      </c>
      <c r="L126" s="15">
        <v>1.30796775</v>
      </c>
      <c r="M126" s="16"/>
    </row>
    <row r="127" spans="1:13" ht="14.5">
      <c r="A127" s="4">
        <v>3033</v>
      </c>
      <c r="B127" s="1" t="s">
        <v>22</v>
      </c>
      <c r="C127" s="46">
        <v>0.97789972000000003</v>
      </c>
      <c r="D127" s="13">
        <v>0.76687493596674372</v>
      </c>
      <c r="E127" s="14">
        <v>1.1319647593932103</v>
      </c>
      <c r="F127" s="13">
        <v>1.072764946777524</v>
      </c>
      <c r="G127" s="13">
        <v>0.9505601742519959</v>
      </c>
      <c r="H127" s="13">
        <v>1.2881424862849224</v>
      </c>
      <c r="I127" s="13">
        <v>0.90329399289072587</v>
      </c>
      <c r="J127" s="13">
        <v>1.1544363870611476</v>
      </c>
      <c r="K127" s="13">
        <v>0.55077893468963601</v>
      </c>
      <c r="L127" s="15">
        <v>7.72225187</v>
      </c>
      <c r="M127" s="16"/>
    </row>
    <row r="128" spans="1:13" ht="14.5">
      <c r="A128" s="4">
        <v>3034</v>
      </c>
      <c r="B128" s="1" t="s">
        <v>23</v>
      </c>
      <c r="C128" s="46">
        <v>0.97392290999999998</v>
      </c>
      <c r="D128" s="13">
        <v>0.90569870311093048</v>
      </c>
      <c r="E128" s="14">
        <v>1.0257357873937851</v>
      </c>
      <c r="F128" s="13">
        <v>1.0605309747806309</v>
      </c>
      <c r="G128" s="13">
        <v>0.96268386621220625</v>
      </c>
      <c r="H128" s="13">
        <v>0.92320234753600783</v>
      </c>
      <c r="I128" s="13">
        <v>0.96698153296164646</v>
      </c>
      <c r="J128" s="13">
        <v>0.96252677820748211</v>
      </c>
      <c r="K128" s="13">
        <v>1.6211921974262651</v>
      </c>
      <c r="L128" s="15">
        <v>4.4149410400000004</v>
      </c>
      <c r="M128" s="16"/>
    </row>
    <row r="129" spans="1:13" ht="14.5">
      <c r="A129" s="4">
        <v>3035</v>
      </c>
      <c r="B129" s="1" t="s">
        <v>24</v>
      </c>
      <c r="C129" s="46">
        <v>0.98847865999999995</v>
      </c>
      <c r="D129" s="13">
        <v>0.90942356212309106</v>
      </c>
      <c r="E129" s="14">
        <v>1.0645866266253006</v>
      </c>
      <c r="F129" s="13">
        <v>1.0462244395140661</v>
      </c>
      <c r="G129" s="13">
        <v>0.95756458144908474</v>
      </c>
      <c r="H129" s="13">
        <v>1.0142826142250061</v>
      </c>
      <c r="I129" s="13">
        <v>0.93707737157383042</v>
      </c>
      <c r="J129" s="13">
        <v>1.0549973907284445</v>
      </c>
      <c r="K129" s="13">
        <v>0.79675953968023405</v>
      </c>
      <c r="L129" s="15">
        <v>4.9391545700000004</v>
      </c>
      <c r="M129" s="16"/>
    </row>
    <row r="130" spans="1:13" ht="14.5">
      <c r="A130" s="4">
        <v>3036</v>
      </c>
      <c r="B130" s="1" t="s">
        <v>25</v>
      </c>
      <c r="C130" s="46">
        <v>0.96517655999999996</v>
      </c>
      <c r="D130" s="13">
        <v>0.81605460815076336</v>
      </c>
      <c r="E130" s="14">
        <v>1.054794035724502</v>
      </c>
      <c r="F130" s="13">
        <v>1.1330798189913307</v>
      </c>
      <c r="G130" s="13">
        <v>0.9880112419662378</v>
      </c>
      <c r="H130" s="13">
        <v>1.0074164135404335</v>
      </c>
      <c r="I130" s="13">
        <v>0.93438797533863327</v>
      </c>
      <c r="J130" s="13">
        <v>0.94879086276270064</v>
      </c>
      <c r="K130" s="13">
        <v>1.0745433453341333</v>
      </c>
      <c r="L130" s="15">
        <v>2.8149900099999998</v>
      </c>
      <c r="M130" s="16"/>
    </row>
    <row r="131" spans="1:13" ht="14.5">
      <c r="A131" s="4">
        <v>3037</v>
      </c>
      <c r="B131" s="1" t="s">
        <v>26</v>
      </c>
      <c r="C131" s="46">
        <v>1.1082660200000001</v>
      </c>
      <c r="D131" s="13">
        <v>1.1921008176343808</v>
      </c>
      <c r="E131" s="14">
        <v>1.0741295883423865</v>
      </c>
      <c r="F131" s="13">
        <v>0.8751889667519952</v>
      </c>
      <c r="G131" s="13">
        <v>1.3086006910110672</v>
      </c>
      <c r="H131" s="13">
        <v>0.94027509994428815</v>
      </c>
      <c r="I131" s="13">
        <v>1.2794299605162316</v>
      </c>
      <c r="J131" s="13">
        <v>1.0674059796395408</v>
      </c>
      <c r="K131" s="13">
        <v>2.3657279401103857</v>
      </c>
      <c r="L131" s="15">
        <v>0.53759380999999995</v>
      </c>
      <c r="M131" s="16"/>
    </row>
    <row r="132" spans="1:13" ht="14.5">
      <c r="A132" s="4">
        <v>3038</v>
      </c>
      <c r="B132" s="1" t="s">
        <v>77</v>
      </c>
      <c r="C132" s="46">
        <v>1.04486349</v>
      </c>
      <c r="D132" s="13">
        <v>1.0108697455907809</v>
      </c>
      <c r="E132" s="14">
        <v>1.1889705800664323</v>
      </c>
      <c r="F132" s="13">
        <v>1.0185322343007042</v>
      </c>
      <c r="G132" s="13">
        <v>1.0580230233966148</v>
      </c>
      <c r="H132" s="13">
        <v>0.73937822504193251</v>
      </c>
      <c r="I132" s="13">
        <v>1.076871168065199</v>
      </c>
      <c r="J132" s="13">
        <v>0.89985921329975271</v>
      </c>
      <c r="K132" s="13">
        <v>1.3049712436133758</v>
      </c>
      <c r="L132" s="15">
        <v>1.25609627</v>
      </c>
      <c r="M132" s="16"/>
    </row>
    <row r="133" spans="1:13" ht="14.5">
      <c r="A133" s="4">
        <v>3039</v>
      </c>
      <c r="B133" s="1" t="s">
        <v>78</v>
      </c>
      <c r="C133" s="46">
        <v>1.32313904</v>
      </c>
      <c r="D133" s="13">
        <v>1.5065402212625449</v>
      </c>
      <c r="E133" s="14">
        <v>1.0877252184283837</v>
      </c>
      <c r="F133" s="13">
        <v>0.77053628701254551</v>
      </c>
      <c r="G133" s="13">
        <v>2.3077510912156791</v>
      </c>
      <c r="H133" s="13">
        <v>0.98857840320129642</v>
      </c>
      <c r="I133" s="13">
        <v>1.8820782253281354</v>
      </c>
      <c r="J133" s="13">
        <v>1.0405198471484771</v>
      </c>
      <c r="K133" s="13">
        <v>4.2538906349946517</v>
      </c>
      <c r="L133" s="15">
        <v>0.20015426</v>
      </c>
      <c r="M133" s="16"/>
    </row>
    <row r="134" spans="1:13" ht="14.5">
      <c r="A134" s="4">
        <v>3040</v>
      </c>
      <c r="B134" s="1" t="s">
        <v>392</v>
      </c>
      <c r="C134" s="46">
        <v>1.08272367</v>
      </c>
      <c r="D134" s="13">
        <v>1.4364250002257801</v>
      </c>
      <c r="E134" s="14">
        <v>0.87487354142358731</v>
      </c>
      <c r="F134" s="13">
        <v>0.63974220423426598</v>
      </c>
      <c r="G134" s="13">
        <v>1.2548076359595939</v>
      </c>
      <c r="H134" s="13">
        <v>0.865009638061637</v>
      </c>
      <c r="I134" s="13">
        <v>1.2670627082478121</v>
      </c>
      <c r="J134" s="13">
        <v>0.71697557521248878</v>
      </c>
      <c r="K134" s="13">
        <v>3.9911362480252581</v>
      </c>
      <c r="L134" s="15">
        <v>0.60394530999999996</v>
      </c>
      <c r="M134" s="16"/>
    </row>
    <row r="135" spans="1:13" ht="14.5">
      <c r="A135" s="4">
        <v>3041</v>
      </c>
      <c r="B135" s="1" t="s">
        <v>79</v>
      </c>
      <c r="C135" s="46">
        <v>1.07614648</v>
      </c>
      <c r="D135" s="13">
        <v>1.3364532124991955</v>
      </c>
      <c r="E135" s="14">
        <v>0.91763281281940468</v>
      </c>
      <c r="F135" s="13">
        <v>0.77830350223548039</v>
      </c>
      <c r="G135" s="13">
        <v>1.129975523309505</v>
      </c>
      <c r="H135" s="13">
        <v>1.0003552632073245</v>
      </c>
      <c r="I135" s="13">
        <v>1.1245181927584662</v>
      </c>
      <c r="J135" s="13">
        <v>0.88178018751172349</v>
      </c>
      <c r="K135" s="13">
        <v>2.9117574697306621</v>
      </c>
      <c r="L135" s="15">
        <v>0.86788498999999997</v>
      </c>
      <c r="M135" s="16"/>
    </row>
    <row r="136" spans="1:13" ht="14.5">
      <c r="A136" s="4">
        <v>3042</v>
      </c>
      <c r="B136" s="1" t="s">
        <v>80</v>
      </c>
      <c r="C136" s="46">
        <v>1.07967915</v>
      </c>
      <c r="D136" s="13">
        <v>0.97697787379592338</v>
      </c>
      <c r="E136" s="14">
        <v>1.1354446827979894</v>
      </c>
      <c r="F136" s="13">
        <v>1.009098323845137</v>
      </c>
      <c r="G136" s="13">
        <v>1.4557244732651351</v>
      </c>
      <c r="H136" s="13">
        <v>0.98752373885336797</v>
      </c>
      <c r="I136" s="13">
        <v>1.2803795233109894</v>
      </c>
      <c r="J136" s="13">
        <v>0.89331227261354207</v>
      </c>
      <c r="K136" s="13">
        <v>3.4053908681988179</v>
      </c>
      <c r="L136" s="15">
        <v>0.47839067000000002</v>
      </c>
      <c r="M136" s="16"/>
    </row>
    <row r="137" spans="1:13" ht="14.5">
      <c r="A137" s="4">
        <v>3043</v>
      </c>
      <c r="B137" s="1" t="s">
        <v>81</v>
      </c>
      <c r="C137" s="46">
        <v>1.07430965</v>
      </c>
      <c r="D137" s="13">
        <v>1.2902681347790101</v>
      </c>
      <c r="E137" s="14">
        <v>1.0014383082099976</v>
      </c>
      <c r="F137" s="13">
        <v>0.78441830001877</v>
      </c>
      <c r="G137" s="13">
        <v>1.1467774094071341</v>
      </c>
      <c r="H137" s="13">
        <v>0.76811704963826588</v>
      </c>
      <c r="I137" s="13">
        <v>1.1971422026651297</v>
      </c>
      <c r="J137" s="13">
        <v>0.82320696426309958</v>
      </c>
      <c r="K137" s="13">
        <v>4.0716573401191152</v>
      </c>
      <c r="L137" s="15">
        <v>0.86311941999999997</v>
      </c>
      <c r="M137" s="16"/>
    </row>
    <row r="138" spans="1:13" ht="14.5">
      <c r="A138" s="4">
        <v>3044</v>
      </c>
      <c r="B138" s="1" t="s">
        <v>82</v>
      </c>
      <c r="C138" s="46">
        <v>0.98937158000000003</v>
      </c>
      <c r="D138" s="13">
        <v>1.1372120097233895</v>
      </c>
      <c r="E138" s="14">
        <v>0.81334828922097357</v>
      </c>
      <c r="F138" s="13">
        <v>0.83609014399899317</v>
      </c>
      <c r="G138" s="13">
        <v>1.1758188638300378</v>
      </c>
      <c r="H138" s="13">
        <v>0.91595228015168439</v>
      </c>
      <c r="I138" s="13">
        <v>1.1911707167260837</v>
      </c>
      <c r="J138" s="13">
        <v>0.82729737783519963</v>
      </c>
      <c r="K138" s="13">
        <v>2.6200518878585948</v>
      </c>
      <c r="L138" s="15">
        <v>0.82022921999999998</v>
      </c>
      <c r="M138" s="16"/>
    </row>
    <row r="139" spans="1:13" ht="14.5">
      <c r="A139" s="4">
        <v>3045</v>
      </c>
      <c r="B139" s="1" t="s">
        <v>83</v>
      </c>
      <c r="C139" s="46">
        <v>1.11682327</v>
      </c>
      <c r="D139" s="13">
        <v>1.3772640155289464</v>
      </c>
      <c r="E139" s="14">
        <v>1.0038472208896687</v>
      </c>
      <c r="F139" s="13">
        <v>0.72284847195540336</v>
      </c>
      <c r="G139" s="13">
        <v>1.2891547423376175</v>
      </c>
      <c r="H139" s="13">
        <v>0.76374019565549567</v>
      </c>
      <c r="I139" s="13">
        <v>1.3595416127558904</v>
      </c>
      <c r="J139" s="13">
        <v>0.77886898282280836</v>
      </c>
      <c r="K139" s="13">
        <v>5.6586242460852052</v>
      </c>
      <c r="L139" s="15">
        <v>0.63712106000000002</v>
      </c>
      <c r="M139" s="16"/>
    </row>
    <row r="140" spans="1:13" ht="14.5">
      <c r="A140" s="4">
        <v>3046</v>
      </c>
      <c r="B140" s="1" t="s">
        <v>84</v>
      </c>
      <c r="C140" s="46">
        <v>1.1941299999999999</v>
      </c>
      <c r="D140" s="13">
        <v>1.3848640744034237</v>
      </c>
      <c r="E140" s="14">
        <v>1.1547052341132882</v>
      </c>
      <c r="F140" s="13">
        <v>0.78259164506956735</v>
      </c>
      <c r="G140" s="13">
        <v>1.4881774770706251</v>
      </c>
      <c r="H140" s="13">
        <v>0.88248283318774412</v>
      </c>
      <c r="I140" s="13">
        <v>1.4062050910603192</v>
      </c>
      <c r="J140" s="13">
        <v>0.92240553185026686</v>
      </c>
      <c r="K140" s="13">
        <v>3.2188499457697031</v>
      </c>
      <c r="L140" s="15">
        <v>0.40324117999999998</v>
      </c>
      <c r="M140" s="16"/>
    </row>
    <row r="141" spans="1:13" ht="14.5">
      <c r="A141" s="4">
        <v>3047</v>
      </c>
      <c r="B141" s="1" t="s">
        <v>85</v>
      </c>
      <c r="C141" s="46">
        <v>1.0033638</v>
      </c>
      <c r="D141" s="13">
        <v>1.1156105714338869</v>
      </c>
      <c r="E141" s="14">
        <v>0.95149354606840819</v>
      </c>
      <c r="F141" s="13">
        <v>0.85519617587388963</v>
      </c>
      <c r="G141" s="13">
        <v>0.97825669840743446</v>
      </c>
      <c r="H141" s="13">
        <v>1.0047061204827463</v>
      </c>
      <c r="I141" s="13">
        <v>1.0212623302404549</v>
      </c>
      <c r="J141" s="13">
        <v>0.93718174773206464</v>
      </c>
      <c r="K141" s="13">
        <v>1.9136901308882845</v>
      </c>
      <c r="L141" s="15">
        <v>2.6298656500000002</v>
      </c>
      <c r="M141" s="16"/>
    </row>
    <row r="142" spans="1:13" ht="14.5">
      <c r="A142" s="4">
        <v>3048</v>
      </c>
      <c r="B142" s="1" t="s">
        <v>86</v>
      </c>
      <c r="C142" s="46">
        <v>0.98527854000000004</v>
      </c>
      <c r="D142" s="13">
        <v>1.0053113992973577</v>
      </c>
      <c r="E142" s="14">
        <v>0.99702867853122912</v>
      </c>
      <c r="F142" s="13">
        <v>0.97542847894169626</v>
      </c>
      <c r="G142" s="13">
        <v>0.96574460399669071</v>
      </c>
      <c r="H142" s="13">
        <v>0.87807706600090918</v>
      </c>
      <c r="I142" s="13">
        <v>0.98747882209162963</v>
      </c>
      <c r="J142" s="13">
        <v>0.96000878401409617</v>
      </c>
      <c r="K142" s="13">
        <v>1.1797169870084496</v>
      </c>
      <c r="L142" s="15">
        <v>3.7131181</v>
      </c>
      <c r="M142" s="16"/>
    </row>
    <row r="143" spans="1:13" ht="14.5">
      <c r="A143" s="4">
        <v>3049</v>
      </c>
      <c r="B143" s="1" t="s">
        <v>87</v>
      </c>
      <c r="C143" s="46">
        <v>0.99269483000000003</v>
      </c>
      <c r="D143" s="13">
        <v>0.92994478891476018</v>
      </c>
      <c r="E143" s="14">
        <v>1.0767587158637038</v>
      </c>
      <c r="F143" s="13">
        <v>1.08043865049762</v>
      </c>
      <c r="G143" s="13">
        <v>0.9562781269682431</v>
      </c>
      <c r="H143" s="13">
        <v>0.88933226386328545</v>
      </c>
      <c r="I143" s="13">
        <v>0.95333077330479354</v>
      </c>
      <c r="J143" s="13">
        <v>0.94727932594053987</v>
      </c>
      <c r="K143" s="13">
        <v>0.73079178306012704</v>
      </c>
      <c r="L143" s="15">
        <v>5.1174971500000002</v>
      </c>
      <c r="M143" s="16"/>
    </row>
    <row r="144" spans="1:13" ht="14.5">
      <c r="A144" s="4">
        <v>3050</v>
      </c>
      <c r="B144" s="1" t="s">
        <v>88</v>
      </c>
      <c r="C144" s="46">
        <v>1.1286135100000001</v>
      </c>
      <c r="D144" s="13">
        <v>1.2154285494464705</v>
      </c>
      <c r="E144" s="14">
        <v>1.0549358442926104</v>
      </c>
      <c r="F144" s="13">
        <v>0.98077261286977468</v>
      </c>
      <c r="G144" s="13">
        <v>1.3683039093272229</v>
      </c>
      <c r="H144" s="13">
        <v>0.76727867576043496</v>
      </c>
      <c r="I144" s="13">
        <v>1.3515983048619402</v>
      </c>
      <c r="J144" s="13">
        <v>1.0484043363616811</v>
      </c>
      <c r="K144" s="13">
        <v>3.4473827981551524</v>
      </c>
      <c r="L144" s="15">
        <v>0.49635322999999998</v>
      </c>
      <c r="M144" s="16"/>
    </row>
    <row r="145" spans="1:13" ht="14.5">
      <c r="A145" s="4">
        <v>3051</v>
      </c>
      <c r="B145" s="1" t="s">
        <v>89</v>
      </c>
      <c r="C145" s="46">
        <v>1.3689564999999999</v>
      </c>
      <c r="D145" s="13">
        <v>1.8432118928217731</v>
      </c>
      <c r="E145" s="14">
        <v>0.9802351308805799</v>
      </c>
      <c r="F145" s="13">
        <v>0.80208693318754665</v>
      </c>
      <c r="G145" s="13">
        <v>2.0274484019672792</v>
      </c>
      <c r="H145" s="13">
        <v>0.8037159934392849</v>
      </c>
      <c r="I145" s="13">
        <v>1.7548372023321699</v>
      </c>
      <c r="J145" s="13">
        <v>0.82937525919835353</v>
      </c>
      <c r="K145" s="13">
        <v>5.0735505385795765</v>
      </c>
      <c r="L145" s="15">
        <v>0.24964295</v>
      </c>
      <c r="M145" s="16"/>
    </row>
    <row r="146" spans="1:13" ht="14.5">
      <c r="A146" s="4">
        <v>3052</v>
      </c>
      <c r="B146" s="1" t="s">
        <v>90</v>
      </c>
      <c r="C146" s="46">
        <v>1.19380676</v>
      </c>
      <c r="D146" s="13">
        <v>1.4936103674554944</v>
      </c>
      <c r="E146" s="14">
        <v>1.0275705828729804</v>
      </c>
      <c r="F146" s="13">
        <v>0.6942354723951345</v>
      </c>
      <c r="G146" s="13">
        <v>1.5337685105233583</v>
      </c>
      <c r="H146" s="13">
        <v>0.75873958286346421</v>
      </c>
      <c r="I146" s="13">
        <v>1.5235564645806388</v>
      </c>
      <c r="J146" s="13">
        <v>0.85167324622593821</v>
      </c>
      <c r="K146" s="13">
        <v>7.2977818496712157</v>
      </c>
      <c r="L146" s="15">
        <v>0.44778099999999998</v>
      </c>
      <c r="M146" s="16"/>
    </row>
    <row r="147" spans="1:13" ht="14.5">
      <c r="A147" s="4">
        <v>3053</v>
      </c>
      <c r="B147" s="1" t="s">
        <v>64</v>
      </c>
      <c r="C147" s="46">
        <v>0.99443656000000002</v>
      </c>
      <c r="D147" s="13">
        <v>1.0535513892307551</v>
      </c>
      <c r="E147" s="14">
        <v>0.9266351099441712</v>
      </c>
      <c r="F147" s="13">
        <v>0.9770889200285654</v>
      </c>
      <c r="G147" s="13">
        <v>1.0478383031484451</v>
      </c>
      <c r="H147" s="13">
        <v>0.84969148354593604</v>
      </c>
      <c r="I147" s="13">
        <v>1.0426737130309758</v>
      </c>
      <c r="J147" s="13">
        <v>1.0095646016883337</v>
      </c>
      <c r="K147" s="13">
        <v>1.0973287134096674</v>
      </c>
      <c r="L147" s="15">
        <v>1.2736922500000001</v>
      </c>
      <c r="M147" s="16"/>
    </row>
    <row r="148" spans="1:13" ht="14.5">
      <c r="A148" s="4">
        <v>3054</v>
      </c>
      <c r="B148" s="1" t="s">
        <v>65</v>
      </c>
      <c r="C148" s="46">
        <v>1.0036455799999999</v>
      </c>
      <c r="D148" s="13">
        <v>1.0472645589055631</v>
      </c>
      <c r="E148" s="14">
        <v>1.0263042652267305</v>
      </c>
      <c r="F148" s="13">
        <v>0.91266803856410461</v>
      </c>
      <c r="G148" s="13">
        <v>1.023836379011545</v>
      </c>
      <c r="H148" s="13">
        <v>0.87924981248076484</v>
      </c>
      <c r="I148" s="13">
        <v>1.0361215683652736</v>
      </c>
      <c r="J148" s="13">
        <v>0.9202651832320119</v>
      </c>
      <c r="K148" s="13">
        <v>1.527056751195121</v>
      </c>
      <c r="L148" s="15">
        <v>1.68994712</v>
      </c>
      <c r="M148" s="16"/>
    </row>
    <row r="149" spans="1:13" ht="14.5">
      <c r="A149" s="4">
        <v>3401</v>
      </c>
      <c r="B149" s="1" t="s">
        <v>28</v>
      </c>
      <c r="C149" s="46">
        <v>1.0386452100000001</v>
      </c>
      <c r="D149" s="13">
        <v>1.2624858006083124</v>
      </c>
      <c r="E149" s="14">
        <v>0.92178363934970031</v>
      </c>
      <c r="F149" s="13">
        <v>0.77588652280073123</v>
      </c>
      <c r="G149" s="13">
        <v>0.96279546765206148</v>
      </c>
      <c r="H149" s="13">
        <v>1.0315576540175593</v>
      </c>
      <c r="I149" s="13">
        <v>1.0586012534134859</v>
      </c>
      <c r="J149" s="13">
        <v>1.0175801761122936</v>
      </c>
      <c r="K149" s="13">
        <v>1.2573259824518146</v>
      </c>
      <c r="L149" s="15">
        <v>3.29264752</v>
      </c>
      <c r="M149" s="16"/>
    </row>
    <row r="150" spans="1:13" ht="14.5">
      <c r="A150" s="4">
        <v>3403</v>
      </c>
      <c r="B150" s="1" t="s">
        <v>29</v>
      </c>
      <c r="C150" s="46">
        <v>0.99529427999999998</v>
      </c>
      <c r="D150" s="13">
        <v>1.1371890946658263</v>
      </c>
      <c r="E150" s="14">
        <v>0.88805183463431181</v>
      </c>
      <c r="F150" s="13">
        <v>0.91788154441105085</v>
      </c>
      <c r="G150" s="13">
        <v>0.94186045678257169</v>
      </c>
      <c r="H150" s="13">
        <v>0.99773776956327309</v>
      </c>
      <c r="I150" s="13">
        <v>0.97962191087273232</v>
      </c>
      <c r="J150" s="13">
        <v>0.92464178375631512</v>
      </c>
      <c r="K150" s="13">
        <v>0.43218301341513693</v>
      </c>
      <c r="L150" s="15">
        <v>5.9069333999999998</v>
      </c>
      <c r="M150" s="16"/>
    </row>
    <row r="151" spans="1:13" ht="14.5">
      <c r="A151" s="4">
        <v>3405</v>
      </c>
      <c r="B151" s="1" t="s">
        <v>49</v>
      </c>
      <c r="C151" s="46">
        <v>0.99148289000000001</v>
      </c>
      <c r="D151" s="13">
        <v>1.1279559206238112</v>
      </c>
      <c r="E151" s="14">
        <v>0.89605808755768024</v>
      </c>
      <c r="F151" s="13">
        <v>0.95399262162731402</v>
      </c>
      <c r="G151" s="13">
        <v>0.94940803544980379</v>
      </c>
      <c r="H151" s="13">
        <v>0.87606045263597698</v>
      </c>
      <c r="I151" s="13">
        <v>0.99585059682013</v>
      </c>
      <c r="J151" s="13">
        <v>0.85037631349530785</v>
      </c>
      <c r="K151" s="13">
        <v>0.65096357559558171</v>
      </c>
      <c r="L151" s="15">
        <v>5.1990618399999997</v>
      </c>
      <c r="M151" s="16"/>
    </row>
    <row r="152" spans="1:13" ht="14.5">
      <c r="A152" s="4">
        <v>3407</v>
      </c>
      <c r="B152" s="1" t="s">
        <v>50</v>
      </c>
      <c r="C152" s="46">
        <v>0.99151745999999996</v>
      </c>
      <c r="D152" s="13">
        <v>1.110289587730461</v>
      </c>
      <c r="E152" s="14">
        <v>0.92421984635069065</v>
      </c>
      <c r="F152" s="13">
        <v>0.85464329701808406</v>
      </c>
      <c r="G152" s="13">
        <v>0.9475087175373561</v>
      </c>
      <c r="H152" s="13">
        <v>1.0528109461099837</v>
      </c>
      <c r="I152" s="13">
        <v>0.99126170867222707</v>
      </c>
      <c r="J152" s="13">
        <v>0.9387963159769287</v>
      </c>
      <c r="K152" s="13">
        <v>1.1163119155409162</v>
      </c>
      <c r="L152" s="15">
        <v>5.55409737</v>
      </c>
      <c r="M152" s="16"/>
    </row>
    <row r="153" spans="1:13" ht="14.5">
      <c r="A153" s="4">
        <v>3411</v>
      </c>
      <c r="B153" s="1" t="s">
        <v>30</v>
      </c>
      <c r="C153" s="46">
        <v>0.98706212999999998</v>
      </c>
      <c r="D153" s="13">
        <v>1.0773251328664601</v>
      </c>
      <c r="E153" s="14">
        <v>0.94239797012661874</v>
      </c>
      <c r="F153" s="13">
        <v>0.93607874199222352</v>
      </c>
      <c r="G153" s="13">
        <v>0.9450808616382308</v>
      </c>
      <c r="H153" s="13">
        <v>0.85740058343910097</v>
      </c>
      <c r="I153" s="13">
        <v>0.99406444297955354</v>
      </c>
      <c r="J153" s="13">
        <v>0.92262081535363938</v>
      </c>
      <c r="K153" s="13">
        <v>1.7717188352968978</v>
      </c>
      <c r="L153" s="15">
        <v>6.4756867600000003</v>
      </c>
      <c r="M153" s="16"/>
    </row>
    <row r="154" spans="1:13" ht="14.5">
      <c r="A154" s="4">
        <v>3412</v>
      </c>
      <c r="B154" s="1" t="s">
        <v>31</v>
      </c>
      <c r="C154" s="46">
        <v>1.013565</v>
      </c>
      <c r="D154" s="13">
        <v>1.0819970353964421</v>
      </c>
      <c r="E154" s="14">
        <v>0.99231523342004957</v>
      </c>
      <c r="F154" s="13">
        <v>0.92650639425257708</v>
      </c>
      <c r="G154" s="13">
        <v>1.0318617389288944</v>
      </c>
      <c r="H154" s="13">
        <v>0.88446073749003618</v>
      </c>
      <c r="I154" s="13">
        <v>1.0511338564493218</v>
      </c>
      <c r="J154" s="13">
        <v>0.95205663153249331</v>
      </c>
      <c r="K154" s="13">
        <v>2.0804872194389317</v>
      </c>
      <c r="L154" s="15">
        <v>1.43022315</v>
      </c>
      <c r="M154" s="16"/>
    </row>
    <row r="155" spans="1:13" ht="14.5">
      <c r="A155" s="4">
        <v>3413</v>
      </c>
      <c r="B155" s="1" t="s">
        <v>32</v>
      </c>
      <c r="C155" s="46">
        <v>1.02633405</v>
      </c>
      <c r="D155" s="13">
        <v>1.1212982933142996</v>
      </c>
      <c r="E155" s="14">
        <v>0.9875310189484704</v>
      </c>
      <c r="F155" s="13">
        <v>0.98674571242285913</v>
      </c>
      <c r="G155" s="13">
        <v>0.96107603949837861</v>
      </c>
      <c r="H155" s="13">
        <v>0.90386824737988847</v>
      </c>
      <c r="I155" s="13">
        <v>1.0065943203286207</v>
      </c>
      <c r="J155" s="13">
        <v>0.93125099285108837</v>
      </c>
      <c r="K155" s="13">
        <v>1.5163604552223862</v>
      </c>
      <c r="L155" s="15">
        <v>3.90355791</v>
      </c>
      <c r="M155" s="16"/>
    </row>
    <row r="156" spans="1:13" ht="14.5">
      <c r="A156" s="4">
        <v>3414</v>
      </c>
      <c r="B156" s="1" t="s">
        <v>33</v>
      </c>
      <c r="C156" s="46">
        <v>1.0427687800000001</v>
      </c>
      <c r="D156" s="13">
        <v>1.4151143471208327</v>
      </c>
      <c r="E156" s="14">
        <v>0.82330361559740162</v>
      </c>
      <c r="F156" s="13">
        <v>0.6263672007627501</v>
      </c>
      <c r="G156" s="13">
        <v>1.1200451415551351</v>
      </c>
      <c r="H156" s="13">
        <v>0.87520583971121801</v>
      </c>
      <c r="I156" s="13">
        <v>1.1732299800011479</v>
      </c>
      <c r="J156" s="13">
        <v>0.72925674990759359</v>
      </c>
      <c r="K156" s="13">
        <v>2.8589540954651484</v>
      </c>
      <c r="L156" s="15">
        <v>0.91993976</v>
      </c>
      <c r="M156" s="16"/>
    </row>
    <row r="157" spans="1:13" ht="14.5">
      <c r="A157" s="4">
        <v>3415</v>
      </c>
      <c r="B157" s="1" t="s">
        <v>34</v>
      </c>
      <c r="C157" s="46">
        <v>0.97703567999999996</v>
      </c>
      <c r="D157" s="13">
        <v>1.1187885011877381</v>
      </c>
      <c r="E157" s="14">
        <v>0.88252475135118535</v>
      </c>
      <c r="F157" s="13">
        <v>0.83658297630036815</v>
      </c>
      <c r="G157" s="13">
        <v>1.0377044833602844</v>
      </c>
      <c r="H157" s="13">
        <v>0.83088582515430032</v>
      </c>
      <c r="I157" s="13">
        <v>1.0836042137053001</v>
      </c>
      <c r="J157" s="13">
        <v>0.79916404304424216</v>
      </c>
      <c r="K157" s="13">
        <v>2.4414490874951178</v>
      </c>
      <c r="L157" s="15">
        <v>1.46816448</v>
      </c>
      <c r="M157" s="16"/>
    </row>
    <row r="158" spans="1:13" ht="14.5">
      <c r="A158" s="4">
        <v>3416</v>
      </c>
      <c r="B158" s="1" t="s">
        <v>35</v>
      </c>
      <c r="C158" s="46">
        <v>1.0812791399999999</v>
      </c>
      <c r="D158" s="13">
        <v>1.5194970525879672</v>
      </c>
      <c r="E158" s="14">
        <v>0.78768942129996677</v>
      </c>
      <c r="F158" s="13">
        <v>0.63813711049521271</v>
      </c>
      <c r="G158" s="13">
        <v>1.0732428554241187</v>
      </c>
      <c r="H158" s="13">
        <v>1.026219160262305</v>
      </c>
      <c r="I158" s="13">
        <v>1.1362169508899398</v>
      </c>
      <c r="J158" s="13">
        <v>0.86374779902545684</v>
      </c>
      <c r="K158" s="13">
        <v>3.162998905904197</v>
      </c>
      <c r="L158" s="15">
        <v>1.10451425</v>
      </c>
      <c r="M158" s="16"/>
    </row>
    <row r="159" spans="1:13" ht="14.5">
      <c r="A159" s="4">
        <v>3417</v>
      </c>
      <c r="B159" s="1" t="s">
        <v>36</v>
      </c>
      <c r="C159" s="46">
        <v>1.06238509</v>
      </c>
      <c r="D159" s="13">
        <v>1.4967484894696392</v>
      </c>
      <c r="E159" s="14">
        <v>0.7359298481886003</v>
      </c>
      <c r="F159" s="13">
        <v>0.58393193640412511</v>
      </c>
      <c r="G159" s="13">
        <v>1.1398227305875406</v>
      </c>
      <c r="H159" s="13">
        <v>1.0167041401953187</v>
      </c>
      <c r="I159" s="13">
        <v>1.2295790692010711</v>
      </c>
      <c r="J159" s="13">
        <v>0.82288675437640657</v>
      </c>
      <c r="K159" s="13">
        <v>4.3963221365867708</v>
      </c>
      <c r="L159" s="15">
        <v>0.83397608000000001</v>
      </c>
      <c r="M159" s="16"/>
    </row>
    <row r="160" spans="1:13" ht="14.5">
      <c r="A160" s="4">
        <v>3418</v>
      </c>
      <c r="B160" s="1" t="s">
        <v>37</v>
      </c>
      <c r="C160" s="46">
        <v>1.0684831400000001</v>
      </c>
      <c r="D160" s="13">
        <v>1.4520567930737163</v>
      </c>
      <c r="E160" s="14">
        <v>0.81990593391843325</v>
      </c>
      <c r="F160" s="13">
        <v>0.65036871043002065</v>
      </c>
      <c r="G160" s="13">
        <v>1.0463441202803903</v>
      </c>
      <c r="H160" s="13">
        <v>0.9738602696136891</v>
      </c>
      <c r="I160" s="13">
        <v>1.1574986984649636</v>
      </c>
      <c r="J160" s="13">
        <v>0.89560613359049612</v>
      </c>
      <c r="K160" s="13">
        <v>4.5277704337817424</v>
      </c>
      <c r="L160" s="15">
        <v>1.31951511</v>
      </c>
      <c r="M160" s="16"/>
    </row>
    <row r="161" spans="1:13" ht="14.5">
      <c r="A161" s="4">
        <v>3419</v>
      </c>
      <c r="B161" s="1" t="s">
        <v>11</v>
      </c>
      <c r="C161" s="46">
        <v>1.0833711399999999</v>
      </c>
      <c r="D161" s="13">
        <v>1.3753111270311664</v>
      </c>
      <c r="E161" s="14">
        <v>0.86113790821893588</v>
      </c>
      <c r="F161" s="13">
        <v>0.77129195940517925</v>
      </c>
      <c r="G161" s="13">
        <v>1.1956097823758678</v>
      </c>
      <c r="H161" s="13">
        <v>0.88761380031338044</v>
      </c>
      <c r="I161" s="13">
        <v>1.2618102894352152</v>
      </c>
      <c r="J161" s="13">
        <v>0.88073770337707113</v>
      </c>
      <c r="K161" s="13">
        <v>4.287681773280096</v>
      </c>
      <c r="L161" s="15">
        <v>0.69027558</v>
      </c>
      <c r="M161" s="16"/>
    </row>
    <row r="162" spans="1:13" ht="14.5">
      <c r="A162" s="4">
        <v>3420</v>
      </c>
      <c r="B162" s="1" t="s">
        <v>38</v>
      </c>
      <c r="C162" s="46">
        <v>0.99793197</v>
      </c>
      <c r="D162" s="13">
        <v>1.0672240505658714</v>
      </c>
      <c r="E162" s="14">
        <v>0.95592776381194966</v>
      </c>
      <c r="F162" s="13">
        <v>0.93312459387364721</v>
      </c>
      <c r="G162" s="13">
        <v>0.95984724941472788</v>
      </c>
      <c r="H162" s="13">
        <v>0.95877508808479017</v>
      </c>
      <c r="I162" s="13">
        <v>1.0115007206015678</v>
      </c>
      <c r="J162" s="13">
        <v>1.0316351799471422</v>
      </c>
      <c r="K162" s="13">
        <v>1.0182288116963103</v>
      </c>
      <c r="L162" s="15">
        <v>3.9378334100000001</v>
      </c>
      <c r="M162" s="16"/>
    </row>
    <row r="163" spans="1:13" ht="14.5">
      <c r="A163" s="4">
        <v>3421</v>
      </c>
      <c r="B163" s="1" t="s">
        <v>39</v>
      </c>
      <c r="C163" s="46">
        <v>1.0879812</v>
      </c>
      <c r="D163" s="13">
        <v>1.3906528033081083</v>
      </c>
      <c r="E163" s="14">
        <v>0.90143092568584304</v>
      </c>
      <c r="F163" s="13">
        <v>0.80632994841973138</v>
      </c>
      <c r="G163" s="13">
        <v>1.1015680028380053</v>
      </c>
      <c r="H163" s="13">
        <v>0.89558209617011086</v>
      </c>
      <c r="I163" s="13">
        <v>1.2391646983564939</v>
      </c>
      <c r="J163" s="13">
        <v>0.77823254031073819</v>
      </c>
      <c r="K163" s="13">
        <v>2.6209198970656744</v>
      </c>
      <c r="L163" s="15">
        <v>1.20440809</v>
      </c>
      <c r="M163" s="16"/>
    </row>
    <row r="164" spans="1:13" ht="14.5">
      <c r="A164" s="4">
        <v>3422</v>
      </c>
      <c r="B164" s="1" t="s">
        <v>40</v>
      </c>
      <c r="C164" s="46">
        <v>1.0574605399999999</v>
      </c>
      <c r="D164" s="13">
        <v>1.3082238676450939</v>
      </c>
      <c r="E164" s="14">
        <v>0.90176067224787493</v>
      </c>
      <c r="F164" s="13">
        <v>0.70899201672941459</v>
      </c>
      <c r="G164" s="13">
        <v>1.20333240851377</v>
      </c>
      <c r="H164" s="13">
        <v>0.89513103368484215</v>
      </c>
      <c r="I164" s="13">
        <v>1.2180762510320768</v>
      </c>
      <c r="J164" s="13">
        <v>0.93739028182688611</v>
      </c>
      <c r="K164" s="13">
        <v>2.2308233724324027</v>
      </c>
      <c r="L164" s="15">
        <v>0.76322557999999996</v>
      </c>
      <c r="M164" s="16"/>
    </row>
    <row r="165" spans="1:13" ht="14.5">
      <c r="A165" s="4">
        <v>3423</v>
      </c>
      <c r="B165" s="1" t="s">
        <v>41</v>
      </c>
      <c r="C165" s="46">
        <v>1.21569054</v>
      </c>
      <c r="D165" s="13">
        <v>1.618315411733473</v>
      </c>
      <c r="E165" s="14">
        <v>0.90185729252779046</v>
      </c>
      <c r="F165" s="13">
        <v>0.68800055247488556</v>
      </c>
      <c r="G165" s="13">
        <v>1.5632243682536775</v>
      </c>
      <c r="H165" s="13">
        <v>1.0376809977310719</v>
      </c>
      <c r="I165" s="13">
        <v>1.536142563215422</v>
      </c>
      <c r="J165" s="13">
        <v>0.81919780349316396</v>
      </c>
      <c r="K165" s="13">
        <v>4.5570141449650059</v>
      </c>
      <c r="L165" s="15">
        <v>0.42340324000000001</v>
      </c>
      <c r="M165" s="16"/>
    </row>
    <row r="166" spans="1:13" ht="14.5">
      <c r="A166" s="4">
        <v>3424</v>
      </c>
      <c r="B166" s="1" t="s">
        <v>42</v>
      </c>
      <c r="C166" s="46">
        <v>1.2512368300000001</v>
      </c>
      <c r="D166" s="13">
        <v>1.6275864266328206</v>
      </c>
      <c r="E166" s="14">
        <v>0.97658401771656544</v>
      </c>
      <c r="F166" s="13">
        <v>0.5894797114704815</v>
      </c>
      <c r="G166" s="13">
        <v>1.7740045656256804</v>
      </c>
      <c r="H166" s="13">
        <v>0.88856873102803047</v>
      </c>
      <c r="I166" s="13">
        <v>1.7375857498710199</v>
      </c>
      <c r="J166" s="13">
        <v>0.87146989076287973</v>
      </c>
      <c r="K166" s="13">
        <v>7.8730170553593659</v>
      </c>
      <c r="L166" s="15">
        <v>0.31874382000000001</v>
      </c>
      <c r="M166" s="16"/>
    </row>
    <row r="167" spans="1:13" ht="14.5">
      <c r="A167" s="4">
        <v>3425</v>
      </c>
      <c r="B167" s="1" t="s">
        <v>43</v>
      </c>
      <c r="C167" s="46">
        <v>1.31369969</v>
      </c>
      <c r="D167" s="13">
        <v>1.6413815631494626</v>
      </c>
      <c r="E167" s="14">
        <v>1.057190640600256</v>
      </c>
      <c r="F167" s="13">
        <v>0.7466079492657296</v>
      </c>
      <c r="G167" s="13">
        <v>2.0587167780891193</v>
      </c>
      <c r="H167" s="13">
        <v>0.68551826214261213</v>
      </c>
      <c r="I167" s="13">
        <v>2.0311426553821308</v>
      </c>
      <c r="J167" s="13">
        <v>0.65715548654239442</v>
      </c>
      <c r="K167" s="13">
        <v>5.2075791809756868</v>
      </c>
      <c r="L167" s="15">
        <v>0.24194471000000001</v>
      </c>
      <c r="M167" s="16"/>
    </row>
    <row r="168" spans="1:13" ht="14.5">
      <c r="A168" s="4">
        <v>3426</v>
      </c>
      <c r="B168" s="1" t="s">
        <v>44</v>
      </c>
      <c r="C168" s="46">
        <v>1.2634396999999999</v>
      </c>
      <c r="D168" s="13">
        <v>1.2612807997032343</v>
      </c>
      <c r="E168" s="14">
        <v>1.2356299516483058</v>
      </c>
      <c r="F168" s="13">
        <v>1.0608319100567623</v>
      </c>
      <c r="G168" s="13">
        <v>1.7819551074820714</v>
      </c>
      <c r="H168" s="13">
        <v>0.84085725347037799</v>
      </c>
      <c r="I168" s="13">
        <v>1.5592207529567674</v>
      </c>
      <c r="J168" s="13">
        <v>1.0562970956646134</v>
      </c>
      <c r="K168" s="13">
        <v>8.6011724051419201</v>
      </c>
      <c r="L168" s="15">
        <v>0.28043591000000001</v>
      </c>
      <c r="M168" s="16"/>
    </row>
    <row r="169" spans="1:13" ht="14.5">
      <c r="A169" s="4">
        <v>3427</v>
      </c>
      <c r="B169" s="1" t="s">
        <v>45</v>
      </c>
      <c r="C169" s="46">
        <v>1.1168694299999999</v>
      </c>
      <c r="D169" s="13">
        <v>1.3276339910538506</v>
      </c>
      <c r="E169" s="14">
        <v>1.077601467643917</v>
      </c>
      <c r="F169" s="13">
        <v>0.87609891220859326</v>
      </c>
      <c r="G169" s="13">
        <v>1.1115463265216639</v>
      </c>
      <c r="H169" s="13">
        <v>0.76756673704701983</v>
      </c>
      <c r="I169" s="13">
        <v>1.1698770447743954</v>
      </c>
      <c r="J169" s="13">
        <v>0.78931636796687388</v>
      </c>
      <c r="K169" s="13">
        <v>4.8240734939091841</v>
      </c>
      <c r="L169" s="15">
        <v>1.0284483</v>
      </c>
      <c r="M169" s="16"/>
    </row>
    <row r="170" spans="1:13" ht="14.5">
      <c r="A170" s="4">
        <v>3428</v>
      </c>
      <c r="B170" s="1" t="s">
        <v>46</v>
      </c>
      <c r="C170" s="46">
        <v>1.16880899</v>
      </c>
      <c r="D170" s="13">
        <v>1.2645770993727588</v>
      </c>
      <c r="E170" s="14">
        <v>1.1802425088888906</v>
      </c>
      <c r="F170" s="13">
        <v>0.95702851058919203</v>
      </c>
      <c r="G170" s="13">
        <v>1.4229272601900194</v>
      </c>
      <c r="H170" s="13">
        <v>0.68870581882080284</v>
      </c>
      <c r="I170" s="13">
        <v>1.3141360500798949</v>
      </c>
      <c r="J170" s="13">
        <v>0.84748128708926129</v>
      </c>
      <c r="K170" s="13">
        <v>6.5298912449712292</v>
      </c>
      <c r="L170" s="15">
        <v>0.44924733</v>
      </c>
      <c r="M170" s="16"/>
    </row>
    <row r="171" spans="1:13" ht="14.5">
      <c r="A171" s="4">
        <v>3429</v>
      </c>
      <c r="B171" s="1" t="s">
        <v>47</v>
      </c>
      <c r="C171" s="46">
        <v>1.23376686</v>
      </c>
      <c r="D171" s="13">
        <v>1.5721725332760035</v>
      </c>
      <c r="E171" s="14">
        <v>1.0214050437471576</v>
      </c>
      <c r="F171" s="13">
        <v>0.56294210840027148</v>
      </c>
      <c r="G171" s="13">
        <v>1.9119336493765664</v>
      </c>
      <c r="H171" s="13">
        <v>0.70987588746778163</v>
      </c>
      <c r="I171" s="13">
        <v>1.7209124219000294</v>
      </c>
      <c r="J171" s="13">
        <v>0.68845752493265111</v>
      </c>
      <c r="K171" s="13">
        <v>9.3121704205440476</v>
      </c>
      <c r="L171" s="15">
        <v>0.27603692000000002</v>
      </c>
      <c r="M171" s="16"/>
    </row>
    <row r="172" spans="1:13" ht="14.5">
      <c r="A172" s="4">
        <v>3430</v>
      </c>
      <c r="B172" s="1" t="s">
        <v>48</v>
      </c>
      <c r="C172" s="46">
        <v>1.16653111</v>
      </c>
      <c r="D172" s="13">
        <v>1.5247137920715412</v>
      </c>
      <c r="E172" s="14">
        <v>0.84561524055493642</v>
      </c>
      <c r="F172" s="13">
        <v>0.76779712485295437</v>
      </c>
      <c r="G172" s="13">
        <v>1.5894524660558456</v>
      </c>
      <c r="H172" s="13">
        <v>0.84444031922521712</v>
      </c>
      <c r="I172" s="13">
        <v>1.4791254232901798</v>
      </c>
      <c r="J172" s="13">
        <v>0.61173775683673814</v>
      </c>
      <c r="K172" s="13">
        <v>7.6330349499806589</v>
      </c>
      <c r="L172" s="15">
        <v>0.34128867000000002</v>
      </c>
      <c r="M172" s="16"/>
    </row>
    <row r="173" spans="1:13" ht="14.5">
      <c r="A173" s="4">
        <v>3431</v>
      </c>
      <c r="B173" s="1" t="s">
        <v>51</v>
      </c>
      <c r="C173" s="46">
        <v>1.15794855</v>
      </c>
      <c r="D173" s="13">
        <v>1.5378077624524047</v>
      </c>
      <c r="E173" s="14">
        <v>0.83766101900784817</v>
      </c>
      <c r="F173" s="13">
        <v>0.81416282955710328</v>
      </c>
      <c r="G173" s="13">
        <v>1.4451925880242136</v>
      </c>
      <c r="H173" s="13">
        <v>0.78087256895102719</v>
      </c>
      <c r="I173" s="13">
        <v>1.4151703995852727</v>
      </c>
      <c r="J173" s="13">
        <v>0.7248649828162872</v>
      </c>
      <c r="K173" s="13">
        <v>5.3471696585262407</v>
      </c>
      <c r="L173" s="15">
        <v>0.45291315999999998</v>
      </c>
      <c r="M173" s="16"/>
    </row>
    <row r="174" spans="1:13" ht="14.5">
      <c r="A174" s="4">
        <v>3432</v>
      </c>
      <c r="B174" s="1" t="s">
        <v>52</v>
      </c>
      <c r="C174" s="46">
        <v>1.23980117</v>
      </c>
      <c r="D174" s="13">
        <v>1.4512313455408656</v>
      </c>
      <c r="E174" s="14">
        <v>1.1271260900315578</v>
      </c>
      <c r="F174" s="13">
        <v>0.85849949709408702</v>
      </c>
      <c r="G174" s="13">
        <v>1.6809939259495044</v>
      </c>
      <c r="H174" s="13">
        <v>0.60227781311840867</v>
      </c>
      <c r="I174" s="13">
        <v>1.5954664215442511</v>
      </c>
      <c r="J174" s="13">
        <v>0.76202537592312525</v>
      </c>
      <c r="K174" s="13">
        <v>10.391603836802378</v>
      </c>
      <c r="L174" s="15">
        <v>0.36365023000000002</v>
      </c>
      <c r="M174" s="16"/>
    </row>
    <row r="175" spans="1:13" ht="14.5">
      <c r="A175" s="4">
        <v>3433</v>
      </c>
      <c r="B175" s="1" t="s">
        <v>53</v>
      </c>
      <c r="C175" s="46">
        <v>1.1283751900000001</v>
      </c>
      <c r="D175" s="13">
        <v>1.3885022820025326</v>
      </c>
      <c r="E175" s="14">
        <v>0.87787076772276851</v>
      </c>
      <c r="F175" s="13">
        <v>0.75396742595630839</v>
      </c>
      <c r="G175" s="13">
        <v>1.5802904817024934</v>
      </c>
      <c r="H175" s="13">
        <v>0.76687378889127777</v>
      </c>
      <c r="I175" s="13">
        <v>1.4799353131814652</v>
      </c>
      <c r="J175" s="13">
        <v>0.7627994468530841</v>
      </c>
      <c r="K175" s="13">
        <v>8.2148272100804345</v>
      </c>
      <c r="L175" s="15">
        <v>0.39444319</v>
      </c>
      <c r="M175" s="16"/>
    </row>
    <row r="176" spans="1:13" ht="14.5">
      <c r="A176" s="4">
        <v>3434</v>
      </c>
      <c r="B176" s="1" t="s">
        <v>54</v>
      </c>
      <c r="C176" s="46">
        <v>1.11107457</v>
      </c>
      <c r="D176" s="13">
        <v>1.3722024206078145</v>
      </c>
      <c r="E176" s="14">
        <v>0.9424532234548274</v>
      </c>
      <c r="F176" s="13">
        <v>0.68069462044913509</v>
      </c>
      <c r="G176" s="13">
        <v>1.5070093813687231</v>
      </c>
      <c r="H176" s="13">
        <v>0.68315267826946624</v>
      </c>
      <c r="I176" s="13">
        <v>1.4234347311772162</v>
      </c>
      <c r="J176" s="13">
        <v>0.72802315044602339</v>
      </c>
      <c r="K176" s="13">
        <v>7.6982202898299068</v>
      </c>
      <c r="L176" s="15">
        <v>0.40580726</v>
      </c>
      <c r="M176" s="16"/>
    </row>
    <row r="177" spans="1:13" ht="14.5">
      <c r="A177" s="4">
        <v>3435</v>
      </c>
      <c r="B177" s="1" t="s">
        <v>55</v>
      </c>
      <c r="C177" s="46">
        <v>1.1237103399999999</v>
      </c>
      <c r="D177" s="13">
        <v>1.4440630864366915</v>
      </c>
      <c r="E177" s="14">
        <v>0.95486480823706676</v>
      </c>
      <c r="F177" s="13">
        <v>0.79066917595998287</v>
      </c>
      <c r="G177" s="13">
        <v>1.2406891945770331</v>
      </c>
      <c r="H177" s="13">
        <v>0.70366887984326976</v>
      </c>
      <c r="I177" s="13">
        <v>1.2652902408120448</v>
      </c>
      <c r="J177" s="13">
        <v>0.72341852487973968</v>
      </c>
      <c r="K177" s="13">
        <v>5.9852181720667543</v>
      </c>
      <c r="L177" s="15">
        <v>0.65581679000000004</v>
      </c>
      <c r="M177" s="16"/>
    </row>
    <row r="178" spans="1:13" ht="14.5">
      <c r="A178" s="4">
        <v>3436</v>
      </c>
      <c r="B178" s="1" t="s">
        <v>56</v>
      </c>
      <c r="C178" s="46">
        <v>1.10215069</v>
      </c>
      <c r="D178" s="13">
        <v>1.4211555654351344</v>
      </c>
      <c r="E178" s="14">
        <v>0.91557310120289903</v>
      </c>
      <c r="F178" s="13">
        <v>0.80770925577139963</v>
      </c>
      <c r="G178" s="13">
        <v>1.0933995961024709</v>
      </c>
      <c r="H178" s="13">
        <v>0.86162211377756293</v>
      </c>
      <c r="I178" s="13">
        <v>1.1739544801341613</v>
      </c>
      <c r="J178" s="13">
        <v>0.83566414721778925</v>
      </c>
      <c r="K178" s="13">
        <v>4.253906167183402</v>
      </c>
      <c r="L178" s="15">
        <v>1.02698197</v>
      </c>
      <c r="M178" s="16"/>
    </row>
    <row r="179" spans="1:13" ht="14.5">
      <c r="A179" s="4">
        <v>3437</v>
      </c>
      <c r="B179" s="1" t="s">
        <v>57</v>
      </c>
      <c r="C179" s="46">
        <v>1.1214561300000001</v>
      </c>
      <c r="D179" s="13">
        <v>1.495203518315291</v>
      </c>
      <c r="E179" s="14">
        <v>0.94626064642790053</v>
      </c>
      <c r="F179" s="13">
        <v>0.69965242453192644</v>
      </c>
      <c r="G179" s="13">
        <v>1.1139531391908828</v>
      </c>
      <c r="H179" s="13">
        <v>0.84668965185255218</v>
      </c>
      <c r="I179" s="13">
        <v>1.2347876101047106</v>
      </c>
      <c r="J179" s="13">
        <v>0.84573920026377991</v>
      </c>
      <c r="K179" s="13">
        <v>3.5143202371938709</v>
      </c>
      <c r="L179" s="15">
        <v>1.01506802</v>
      </c>
      <c r="M179" s="16"/>
    </row>
    <row r="180" spans="1:13" ht="14.5">
      <c r="A180" s="4">
        <v>3438</v>
      </c>
      <c r="B180" s="1" t="s">
        <v>58</v>
      </c>
      <c r="C180" s="46">
        <v>1.0807884800000001</v>
      </c>
      <c r="D180" s="13">
        <v>1.2193634114105718</v>
      </c>
      <c r="E180" s="14">
        <v>1.0806495149859445</v>
      </c>
      <c r="F180" s="13">
        <v>0.74131685559882565</v>
      </c>
      <c r="G180" s="13">
        <v>1.2406156946884555</v>
      </c>
      <c r="H180" s="13">
        <v>0.81695423677976442</v>
      </c>
      <c r="I180" s="13">
        <v>1.2324055735279256</v>
      </c>
      <c r="J180" s="13">
        <v>0.85326067657598603</v>
      </c>
      <c r="K180" s="13">
        <v>5.9742733280813765</v>
      </c>
      <c r="L180" s="15">
        <v>0.57663489000000001</v>
      </c>
      <c r="M180" s="16"/>
    </row>
    <row r="181" spans="1:13" ht="14.5">
      <c r="A181" s="4">
        <v>3439</v>
      </c>
      <c r="B181" s="1" t="s">
        <v>59</v>
      </c>
      <c r="C181" s="46">
        <v>1.06931087</v>
      </c>
      <c r="D181" s="13">
        <v>1.3529442437998447</v>
      </c>
      <c r="E181" s="14">
        <v>0.86733165478008933</v>
      </c>
      <c r="F181" s="13">
        <v>0.82188238606702979</v>
      </c>
      <c r="G181" s="13">
        <v>1.156504023169264</v>
      </c>
      <c r="H181" s="13">
        <v>0.80063611171229665</v>
      </c>
      <c r="I181" s="13">
        <v>1.1901085287557873</v>
      </c>
      <c r="J181" s="13">
        <v>0.72475814356474233</v>
      </c>
      <c r="K181" s="13">
        <v>5.8762771272780041</v>
      </c>
      <c r="L181" s="15">
        <v>0.80574919</v>
      </c>
      <c r="M181" s="16"/>
    </row>
    <row r="182" spans="1:13" ht="14.5">
      <c r="A182" s="4">
        <v>3440</v>
      </c>
      <c r="B182" s="1" t="s">
        <v>60</v>
      </c>
      <c r="C182" s="46">
        <v>1.0586086100000001</v>
      </c>
      <c r="D182" s="13">
        <v>1.1846034343581082</v>
      </c>
      <c r="E182" s="14">
        <v>0.97778751597183311</v>
      </c>
      <c r="F182" s="13">
        <v>0.90342782899701812</v>
      </c>
      <c r="G182" s="13">
        <v>1.1117117613956338</v>
      </c>
      <c r="H182" s="13">
        <v>0.92900675505048691</v>
      </c>
      <c r="I182" s="13">
        <v>1.1284601748238565</v>
      </c>
      <c r="J182" s="13">
        <v>0.97218202675720289</v>
      </c>
      <c r="K182" s="13">
        <v>3.3645155893500651</v>
      </c>
      <c r="L182" s="15">
        <v>0.94376764999999996</v>
      </c>
      <c r="M182" s="16"/>
    </row>
    <row r="183" spans="1:13" ht="14.5">
      <c r="A183" s="4">
        <v>3441</v>
      </c>
      <c r="B183" s="1" t="s">
        <v>61</v>
      </c>
      <c r="C183" s="46">
        <v>1.0115021200000001</v>
      </c>
      <c r="D183" s="13">
        <v>1.2141533469314034</v>
      </c>
      <c r="E183" s="14">
        <v>0.93640388355057191</v>
      </c>
      <c r="F183" s="13">
        <v>0.71094012737174594</v>
      </c>
      <c r="G183" s="13">
        <v>1.0813853649291052</v>
      </c>
      <c r="H183" s="13">
        <v>0.75458033834786786</v>
      </c>
      <c r="I183" s="13">
        <v>1.1457477174961963</v>
      </c>
      <c r="J183" s="13">
        <v>0.78239598576232416</v>
      </c>
      <c r="K183" s="13">
        <v>5.2691999639963649</v>
      </c>
      <c r="L183" s="15">
        <v>1.1164281899999999</v>
      </c>
      <c r="M183" s="16"/>
    </row>
    <row r="184" spans="1:13" ht="14.5">
      <c r="A184" s="4">
        <v>3442</v>
      </c>
      <c r="B184" s="1" t="s">
        <v>62</v>
      </c>
      <c r="C184" s="46">
        <v>1.0030401600000001</v>
      </c>
      <c r="D184" s="13">
        <v>1.1702702280512014</v>
      </c>
      <c r="E184" s="14">
        <v>0.92510792351794047</v>
      </c>
      <c r="F184" s="13">
        <v>0.84429406741720181</v>
      </c>
      <c r="G184" s="13">
        <v>0.97749586347151163</v>
      </c>
      <c r="H184" s="13">
        <v>0.84766389396119912</v>
      </c>
      <c r="I184" s="13">
        <v>1.0359490013173511</v>
      </c>
      <c r="J184" s="13">
        <v>0.84527344391142745</v>
      </c>
      <c r="K184" s="13">
        <v>2.7194719115109729</v>
      </c>
      <c r="L184" s="15">
        <v>2.72517721</v>
      </c>
      <c r="M184" s="16"/>
    </row>
    <row r="185" spans="1:13" ht="14.5">
      <c r="A185" s="4">
        <v>3443</v>
      </c>
      <c r="B185" s="1" t="s">
        <v>63</v>
      </c>
      <c r="C185" s="46">
        <v>0.97586930999999999</v>
      </c>
      <c r="D185" s="13">
        <v>1.1104993138119854</v>
      </c>
      <c r="E185" s="14">
        <v>0.89341797415385893</v>
      </c>
      <c r="F185" s="13">
        <v>0.81738275750960265</v>
      </c>
      <c r="G185" s="13">
        <v>0.98043819000841292</v>
      </c>
      <c r="H185" s="13">
        <v>0.94867104606281594</v>
      </c>
      <c r="I185" s="13">
        <v>1.0109129147910005</v>
      </c>
      <c r="J185" s="13">
        <v>0.9156986440517052</v>
      </c>
      <c r="K185" s="13">
        <v>1.7662530412743829</v>
      </c>
      <c r="L185" s="15">
        <v>2.4982624000000002</v>
      </c>
      <c r="M185" s="16"/>
    </row>
    <row r="186" spans="1:13" ht="14.5">
      <c r="A186" s="4">
        <v>3446</v>
      </c>
      <c r="B186" s="1" t="s">
        <v>66</v>
      </c>
      <c r="C186" s="46">
        <v>1.01754996</v>
      </c>
      <c r="D186" s="13">
        <v>1.2168173366107478</v>
      </c>
      <c r="E186" s="14">
        <v>0.93574487480237412</v>
      </c>
      <c r="F186" s="13">
        <v>0.74888879576636536</v>
      </c>
      <c r="G186" s="13">
        <v>0.98349804164873933</v>
      </c>
      <c r="H186" s="13">
        <v>0.95604627902089612</v>
      </c>
      <c r="I186" s="13">
        <v>1.0398490812302534</v>
      </c>
      <c r="J186" s="13">
        <v>0.93700449589632617</v>
      </c>
      <c r="K186" s="13">
        <v>2.6001997183998107</v>
      </c>
      <c r="L186" s="15">
        <v>2.4870816200000001</v>
      </c>
      <c r="M186" s="16"/>
    </row>
    <row r="187" spans="1:13" ht="14.5">
      <c r="A187" s="4">
        <v>3447</v>
      </c>
      <c r="B187" s="1" t="s">
        <v>67</v>
      </c>
      <c r="C187" s="46">
        <v>1.0615550199999999</v>
      </c>
      <c r="D187" s="13">
        <v>1.3169048995361887</v>
      </c>
      <c r="E187" s="14">
        <v>0.89181589618883783</v>
      </c>
      <c r="F187" s="13">
        <v>0.74529865486167013</v>
      </c>
      <c r="G187" s="13">
        <v>1.1184863964432505</v>
      </c>
      <c r="H187" s="13">
        <v>0.9923779908091267</v>
      </c>
      <c r="I187" s="13">
        <v>1.1839918508873741</v>
      </c>
      <c r="J187" s="13">
        <v>0.92852959356810993</v>
      </c>
      <c r="K187" s="13">
        <v>2.888922414605946</v>
      </c>
      <c r="L187" s="15">
        <v>1.01506802</v>
      </c>
      <c r="M187" s="16"/>
    </row>
    <row r="188" spans="1:13" ht="14.5">
      <c r="A188" s="4">
        <v>3448</v>
      </c>
      <c r="B188" s="1" t="s">
        <v>68</v>
      </c>
      <c r="C188" s="46">
        <v>1.08924774</v>
      </c>
      <c r="D188" s="13">
        <v>1.3372865095174964</v>
      </c>
      <c r="E188" s="14">
        <v>0.98125295948982039</v>
      </c>
      <c r="F188" s="13">
        <v>0.8039983179587834</v>
      </c>
      <c r="G188" s="13">
        <v>1.0739288571536536</v>
      </c>
      <c r="H188" s="13">
        <v>0.89045303282318389</v>
      </c>
      <c r="I188" s="13">
        <v>1.1594878177441055</v>
      </c>
      <c r="J188" s="13">
        <v>0.85175531753685862</v>
      </c>
      <c r="K188" s="13">
        <v>4.2376448672440707</v>
      </c>
      <c r="L188" s="15">
        <v>1.19945922</v>
      </c>
      <c r="M188" s="16"/>
    </row>
    <row r="189" spans="1:13" ht="14.5">
      <c r="A189" s="4">
        <v>3449</v>
      </c>
      <c r="B189" s="1" t="s">
        <v>69</v>
      </c>
      <c r="C189" s="46">
        <v>1.23609335</v>
      </c>
      <c r="D189" s="13">
        <v>1.6683975171540868</v>
      </c>
      <c r="E189" s="14">
        <v>1.0273213304119728</v>
      </c>
      <c r="F189" s="13">
        <v>0.64793642156102615</v>
      </c>
      <c r="G189" s="13">
        <v>1.405491099946186</v>
      </c>
      <c r="H189" s="13">
        <v>0.8865687886436342</v>
      </c>
      <c r="I189" s="13">
        <v>1.4436397076175058</v>
      </c>
      <c r="J189" s="13">
        <v>0.84377329616406727</v>
      </c>
      <c r="K189" s="13">
        <v>5.9392827209387455</v>
      </c>
      <c r="L189" s="15">
        <v>0.52714620000000001</v>
      </c>
      <c r="M189" s="16"/>
    </row>
    <row r="190" spans="1:13" ht="14.5">
      <c r="A190" s="4">
        <v>3450</v>
      </c>
      <c r="B190" s="1" t="s">
        <v>70</v>
      </c>
      <c r="C190" s="46">
        <v>1.30467584</v>
      </c>
      <c r="D190" s="13">
        <v>1.6699871953085332</v>
      </c>
      <c r="E190" s="14">
        <v>1.1024601948915598</v>
      </c>
      <c r="F190" s="13">
        <v>0.45679468188532135</v>
      </c>
      <c r="G190" s="13">
        <v>2.0267645265612</v>
      </c>
      <c r="H190" s="13">
        <v>0.96193168989330413</v>
      </c>
      <c r="I190" s="13">
        <v>1.820242618269297</v>
      </c>
      <c r="J190" s="13">
        <v>0.87657787709046597</v>
      </c>
      <c r="K190" s="13">
        <v>7.1560024830260858</v>
      </c>
      <c r="L190" s="15">
        <v>0.22581506000000001</v>
      </c>
      <c r="M190" s="16"/>
    </row>
    <row r="191" spans="1:13" ht="14.5">
      <c r="A191" s="4">
        <v>3451</v>
      </c>
      <c r="B191" s="1" t="s">
        <v>71</v>
      </c>
      <c r="C191" s="46">
        <v>1.0511742399999999</v>
      </c>
      <c r="D191" s="13">
        <v>1.282008531113126</v>
      </c>
      <c r="E191" s="14">
        <v>0.93018408162668653</v>
      </c>
      <c r="F191" s="13">
        <v>0.79813526656262002</v>
      </c>
      <c r="G191" s="13">
        <v>1.068253582927186</v>
      </c>
      <c r="H191" s="13">
        <v>0.87245363483555638</v>
      </c>
      <c r="I191" s="13">
        <v>1.1423182180872773</v>
      </c>
      <c r="J191" s="13">
        <v>0.81066243587080977</v>
      </c>
      <c r="K191" s="13">
        <v>3.8763337882742048</v>
      </c>
      <c r="L191" s="15">
        <v>1.1761812</v>
      </c>
      <c r="M191" s="16"/>
    </row>
    <row r="192" spans="1:13" ht="14.5">
      <c r="A192" s="4">
        <v>3452</v>
      </c>
      <c r="B192" s="1" t="s">
        <v>72</v>
      </c>
      <c r="C192" s="46">
        <v>1.09792369</v>
      </c>
      <c r="D192" s="13">
        <v>1.2055865760867015</v>
      </c>
      <c r="E192" s="14">
        <v>1.0162186158174191</v>
      </c>
      <c r="F192" s="13">
        <v>0.75201159753443081</v>
      </c>
      <c r="G192" s="13">
        <v>1.468543962772521</v>
      </c>
      <c r="H192" s="13">
        <v>0.8693784570590215</v>
      </c>
      <c r="I192" s="13">
        <v>1.3957930729784171</v>
      </c>
      <c r="J192" s="13">
        <v>0.8584933333326622</v>
      </c>
      <c r="K192" s="13">
        <v>8.7907588360473419</v>
      </c>
      <c r="L192" s="15">
        <v>0.38821127999999999</v>
      </c>
      <c r="M192" s="16"/>
    </row>
    <row r="193" spans="1:13" ht="14.5">
      <c r="A193" s="4">
        <v>3453</v>
      </c>
      <c r="B193" s="1" t="s">
        <v>73</v>
      </c>
      <c r="C193" s="46">
        <v>1.0892275600000001</v>
      </c>
      <c r="D193" s="13">
        <v>1.2159855933302808</v>
      </c>
      <c r="E193" s="14">
        <v>1.0191747920761796</v>
      </c>
      <c r="F193" s="13">
        <v>0.86734485909381864</v>
      </c>
      <c r="G193" s="13">
        <v>1.2866825634828973</v>
      </c>
      <c r="H193" s="13">
        <v>0.75724526303483097</v>
      </c>
      <c r="I193" s="13">
        <v>1.3534532364086982</v>
      </c>
      <c r="J193" s="13">
        <v>0.8277195675300919</v>
      </c>
      <c r="K193" s="13">
        <v>5.640469561370228</v>
      </c>
      <c r="L193" s="15">
        <v>0.59478074000000003</v>
      </c>
      <c r="M193" s="16"/>
    </row>
    <row r="194" spans="1:13" ht="14.5">
      <c r="A194" s="4">
        <v>3454</v>
      </c>
      <c r="B194" s="1" t="s">
        <v>74</v>
      </c>
      <c r="C194" s="46">
        <v>1.2662461300000001</v>
      </c>
      <c r="D194" s="13">
        <v>1.3578977577798976</v>
      </c>
      <c r="E194" s="14">
        <v>1.2553559825641361</v>
      </c>
      <c r="F194" s="13">
        <v>0.87563728172300093</v>
      </c>
      <c r="G194" s="13">
        <v>1.8279212107337122</v>
      </c>
      <c r="H194" s="13">
        <v>0.73300106336878679</v>
      </c>
      <c r="I194" s="13">
        <v>1.6335140734205176</v>
      </c>
      <c r="J194" s="13">
        <v>0.9150786635610807</v>
      </c>
      <c r="K194" s="13">
        <v>7.9580434861581875</v>
      </c>
      <c r="L194" s="15">
        <v>0.30279747000000001</v>
      </c>
      <c r="M194" s="16"/>
    </row>
    <row r="195" spans="1:13" ht="14.5">
      <c r="A195" s="4">
        <v>3801</v>
      </c>
      <c r="B195" s="1" t="s">
        <v>91</v>
      </c>
      <c r="C195" s="46">
        <v>0.99298520000000001</v>
      </c>
      <c r="D195" s="13">
        <v>1.0774561358021901</v>
      </c>
      <c r="E195" s="14">
        <v>0.94615622379911013</v>
      </c>
      <c r="F195" s="13">
        <v>0.85831096572540866</v>
      </c>
      <c r="G195" s="13">
        <v>0.94761436502350571</v>
      </c>
      <c r="H195" s="13">
        <v>1.1422734148729519</v>
      </c>
      <c r="I195" s="13">
        <v>0.96708393715279595</v>
      </c>
      <c r="J195" s="13">
        <v>1.0427441343880071</v>
      </c>
      <c r="K195" s="13">
        <v>0.21858094772705539</v>
      </c>
      <c r="L195" s="15">
        <v>5.0599436300000002</v>
      </c>
      <c r="M195" s="16"/>
    </row>
    <row r="196" spans="1:13" ht="14.5">
      <c r="A196" s="4">
        <v>3802</v>
      </c>
      <c r="B196" s="1" t="s">
        <v>366</v>
      </c>
      <c r="C196" s="46">
        <v>0.97409802999999995</v>
      </c>
      <c r="D196" s="13">
        <v>0.9953530770982264</v>
      </c>
      <c r="E196" s="14">
        <v>0.97562766881941676</v>
      </c>
      <c r="F196" s="13">
        <v>0.96682692978767948</v>
      </c>
      <c r="G196" s="13">
        <v>0.95351741873491391</v>
      </c>
      <c r="H196" s="13">
        <v>0.90119225104685807</v>
      </c>
      <c r="I196" s="13">
        <v>0.98329426954742738</v>
      </c>
      <c r="J196" s="13">
        <v>0.94574272351973609</v>
      </c>
      <c r="K196" s="13">
        <v>1.0021182983698111</v>
      </c>
      <c r="L196" s="15">
        <v>4.7571461700000004</v>
      </c>
      <c r="M196" s="16"/>
    </row>
    <row r="197" spans="1:13" ht="14.5">
      <c r="A197" s="4">
        <v>3803</v>
      </c>
      <c r="B197" s="1" t="s">
        <v>367</v>
      </c>
      <c r="C197" s="46">
        <v>0.98504248999999999</v>
      </c>
      <c r="D197" s="13">
        <v>1.0079351941353742</v>
      </c>
      <c r="E197" s="14">
        <v>0.96448157759726294</v>
      </c>
      <c r="F197" s="13">
        <v>0.97985307964471458</v>
      </c>
      <c r="G197" s="13">
        <v>0.93684044896372742</v>
      </c>
      <c r="H197" s="13">
        <v>1.0362165231998355</v>
      </c>
      <c r="I197" s="13">
        <v>0.95310550292672525</v>
      </c>
      <c r="J197" s="13">
        <v>1.0197893158164597</v>
      </c>
      <c r="K197" s="13">
        <v>0.65386608950170944</v>
      </c>
      <c r="L197" s="15">
        <v>10.65509829</v>
      </c>
      <c r="M197" s="16"/>
    </row>
    <row r="198" spans="1:13" ht="14.5">
      <c r="A198" s="4">
        <v>3804</v>
      </c>
      <c r="B198" s="1" t="s">
        <v>344</v>
      </c>
      <c r="C198" s="46">
        <v>1.0021282899999999</v>
      </c>
      <c r="D198" s="13">
        <v>1.0397160586860772</v>
      </c>
      <c r="E198" s="14">
        <v>0.98352781877415429</v>
      </c>
      <c r="F198" s="13">
        <v>0.96558648023894333</v>
      </c>
      <c r="G198" s="13">
        <v>0.93382583792545037</v>
      </c>
      <c r="H198" s="13">
        <v>1.0820056455426532</v>
      </c>
      <c r="I198" s="13">
        <v>0.96290354535710199</v>
      </c>
      <c r="J198" s="13">
        <v>1.0332171557932806</v>
      </c>
      <c r="K198" s="13">
        <v>0.62546601686182779</v>
      </c>
      <c r="L198" s="15">
        <v>11.98909343</v>
      </c>
      <c r="M198" s="16"/>
    </row>
    <row r="199" spans="1:13" ht="14.5">
      <c r="A199" s="4">
        <v>3805</v>
      </c>
      <c r="B199" s="1" t="s">
        <v>345</v>
      </c>
      <c r="C199" s="46">
        <v>1.0123242800000001</v>
      </c>
      <c r="D199" s="13">
        <v>1.1446590913096111</v>
      </c>
      <c r="E199" s="14">
        <v>0.93863896006250336</v>
      </c>
      <c r="F199" s="13">
        <v>0.90901772460029107</v>
      </c>
      <c r="G199" s="13">
        <v>0.93485420922364126</v>
      </c>
      <c r="H199" s="13">
        <v>0.97675214142978795</v>
      </c>
      <c r="I199" s="13">
        <v>0.99669200539591984</v>
      </c>
      <c r="J199" s="13">
        <v>0.98722036619231035</v>
      </c>
      <c r="K199" s="13">
        <v>0.88167165110621837</v>
      </c>
      <c r="L199" s="15">
        <v>8.8016552000000008</v>
      </c>
      <c r="M199" s="16"/>
    </row>
    <row r="200" spans="1:13" ht="14.5">
      <c r="A200" s="4">
        <v>3806</v>
      </c>
      <c r="B200" s="1" t="s">
        <v>93</v>
      </c>
      <c r="C200" s="46">
        <v>0.99192245000000001</v>
      </c>
      <c r="D200" s="13">
        <v>1.0778306165285234</v>
      </c>
      <c r="E200" s="14">
        <v>0.93145301685739534</v>
      </c>
      <c r="F200" s="13">
        <v>0.90956667361148136</v>
      </c>
      <c r="G200" s="13">
        <v>0.94144693434536042</v>
      </c>
      <c r="H200" s="13">
        <v>1.0684992453420841</v>
      </c>
      <c r="I200" s="13">
        <v>0.96399275568239728</v>
      </c>
      <c r="J200" s="13">
        <v>1.0315741937673515</v>
      </c>
      <c r="K200" s="13">
        <v>0.14264621247924719</v>
      </c>
      <c r="L200" s="15">
        <v>6.7262461599999996</v>
      </c>
      <c r="M200" s="16"/>
    </row>
    <row r="201" spans="1:13" ht="14.5">
      <c r="A201" s="4">
        <v>3807</v>
      </c>
      <c r="B201" s="1" t="s">
        <v>94</v>
      </c>
      <c r="C201" s="46">
        <v>1.00123457</v>
      </c>
      <c r="D201" s="13">
        <v>1.0282764857910327</v>
      </c>
      <c r="E201" s="14">
        <v>0.95734847500602183</v>
      </c>
      <c r="F201" s="13">
        <v>0.94470218743106327</v>
      </c>
      <c r="G201" s="13">
        <v>0.93483294445088994</v>
      </c>
      <c r="H201" s="13">
        <v>1.2269769572803504</v>
      </c>
      <c r="I201" s="13">
        <v>0.96646123349889024</v>
      </c>
      <c r="J201" s="13">
        <v>1.1382187997464641</v>
      </c>
      <c r="K201" s="13">
        <v>0.46013655502784123</v>
      </c>
      <c r="L201" s="15">
        <v>10.21758161</v>
      </c>
      <c r="M201" s="16"/>
    </row>
    <row r="202" spans="1:13" ht="14.5">
      <c r="A202" s="4">
        <v>3808</v>
      </c>
      <c r="B202" s="1" t="s">
        <v>95</v>
      </c>
      <c r="C202" s="46">
        <v>1.05879017</v>
      </c>
      <c r="D202" s="13">
        <v>1.2394242859944573</v>
      </c>
      <c r="E202" s="14">
        <v>0.96269214135165015</v>
      </c>
      <c r="F202" s="13">
        <v>0.85575084410591207</v>
      </c>
      <c r="G202" s="13">
        <v>0.98528593097483064</v>
      </c>
      <c r="H202" s="13">
        <v>1.070666727007457</v>
      </c>
      <c r="I202" s="13">
        <v>1.0322277917085103</v>
      </c>
      <c r="J202" s="13">
        <v>1.0705641597737245</v>
      </c>
      <c r="K202" s="13">
        <v>1.2816222978846334</v>
      </c>
      <c r="L202" s="15">
        <v>2.3871877800000001</v>
      </c>
      <c r="M202" s="16"/>
    </row>
    <row r="203" spans="1:13" ht="14.5">
      <c r="A203" s="4">
        <v>3811</v>
      </c>
      <c r="B203" s="1" t="s">
        <v>346</v>
      </c>
      <c r="C203" s="46">
        <v>1.0114275100000001</v>
      </c>
      <c r="D203" s="13">
        <v>1.0895222314259991</v>
      </c>
      <c r="E203" s="14">
        <v>0.98833224958447841</v>
      </c>
      <c r="F203" s="13">
        <v>0.9397965834046782</v>
      </c>
      <c r="G203" s="13">
        <v>0.94772941050259341</v>
      </c>
      <c r="H203" s="13">
        <v>0.9407372114408703</v>
      </c>
      <c r="I203" s="13">
        <v>1.0074689854038807</v>
      </c>
      <c r="J203" s="13">
        <v>1.0374807204205834</v>
      </c>
      <c r="K203" s="13">
        <v>0.28217857261117885</v>
      </c>
      <c r="L203" s="15">
        <v>4.98002856</v>
      </c>
      <c r="M203" s="16"/>
    </row>
    <row r="204" spans="1:13" ht="14.5">
      <c r="A204" s="4">
        <v>3812</v>
      </c>
      <c r="B204" s="1" t="s">
        <v>96</v>
      </c>
      <c r="C204" s="46">
        <v>1.04698486</v>
      </c>
      <c r="D204" s="13">
        <v>1.053461726328925</v>
      </c>
      <c r="E204" s="14">
        <v>1.0990728993656904</v>
      </c>
      <c r="F204" s="13">
        <v>0.87712683240385969</v>
      </c>
      <c r="G204" s="13">
        <v>1.3592700986514423</v>
      </c>
      <c r="H204" s="13">
        <v>0.73328135255736271</v>
      </c>
      <c r="I204" s="13">
        <v>1.2691562564190022</v>
      </c>
      <c r="J204" s="13">
        <v>0.83622789703617384</v>
      </c>
      <c r="K204" s="13">
        <v>1.8331635585156028</v>
      </c>
      <c r="L204" s="15">
        <v>0.43385085000000001</v>
      </c>
      <c r="M204" s="16"/>
    </row>
    <row r="205" spans="1:13" ht="14.5">
      <c r="A205" s="4">
        <v>3813</v>
      </c>
      <c r="B205" s="1" t="s">
        <v>97</v>
      </c>
      <c r="C205" s="46">
        <v>0.99430282000000003</v>
      </c>
      <c r="D205" s="13">
        <v>1.0692722394960206</v>
      </c>
      <c r="E205" s="14">
        <v>0.97944985841494425</v>
      </c>
      <c r="F205" s="13">
        <v>0.87913136473173448</v>
      </c>
      <c r="G205" s="13">
        <v>0.9790532818836476</v>
      </c>
      <c r="H205" s="13">
        <v>0.91672730621850207</v>
      </c>
      <c r="I205" s="13">
        <v>1.0699869119368093</v>
      </c>
      <c r="J205" s="13">
        <v>0.96392293241313709</v>
      </c>
      <c r="K205" s="13">
        <v>0.50757991214124731</v>
      </c>
      <c r="L205" s="15">
        <v>2.5860590000000001</v>
      </c>
      <c r="M205" s="16"/>
    </row>
    <row r="206" spans="1:13" ht="14.5">
      <c r="A206" s="4">
        <v>3814</v>
      </c>
      <c r="B206" s="1" t="s">
        <v>98</v>
      </c>
      <c r="C206" s="46">
        <v>1.0246076</v>
      </c>
      <c r="D206" s="13">
        <v>1.2304647851678419</v>
      </c>
      <c r="E206" s="14">
        <v>0.91206371816442011</v>
      </c>
      <c r="F206" s="13">
        <v>0.7770443137026638</v>
      </c>
      <c r="G206" s="13">
        <v>0.99484000932535965</v>
      </c>
      <c r="H206" s="13">
        <v>1.0058247421944113</v>
      </c>
      <c r="I206" s="13">
        <v>1.0972161113561498</v>
      </c>
      <c r="J206" s="13">
        <v>0.96448344284368948</v>
      </c>
      <c r="K206" s="13">
        <v>0.52558537890485368</v>
      </c>
      <c r="L206" s="15">
        <v>1.9065976099999999</v>
      </c>
      <c r="M206" s="16"/>
    </row>
    <row r="207" spans="1:13" ht="14.5">
      <c r="A207" s="4">
        <v>3815</v>
      </c>
      <c r="B207" s="1" t="s">
        <v>99</v>
      </c>
      <c r="C207" s="46">
        <v>1.12961366</v>
      </c>
      <c r="D207" s="13">
        <v>1.3030987044035178</v>
      </c>
      <c r="E207" s="14">
        <v>1.0875048095736357</v>
      </c>
      <c r="F207" s="13">
        <v>0.8020793119852796</v>
      </c>
      <c r="G207" s="13">
        <v>1.2609036992690792</v>
      </c>
      <c r="H207" s="13">
        <v>0.90560937391791096</v>
      </c>
      <c r="I207" s="13">
        <v>1.3159369157788052</v>
      </c>
      <c r="J207" s="13">
        <v>0.93061158869735894</v>
      </c>
      <c r="K207" s="13">
        <v>2.8944081710378557</v>
      </c>
      <c r="L207" s="15">
        <v>0.75057847</v>
      </c>
      <c r="M207" s="16"/>
    </row>
    <row r="208" spans="1:13" ht="14.5">
      <c r="A208" s="4">
        <v>3816</v>
      </c>
      <c r="B208" s="1" t="s">
        <v>100</v>
      </c>
      <c r="C208" s="46">
        <v>1.06914658</v>
      </c>
      <c r="D208" s="13">
        <v>1.2518140762496726</v>
      </c>
      <c r="E208" s="14">
        <v>0.93193068461993966</v>
      </c>
      <c r="F208" s="13">
        <v>0.89205068635136975</v>
      </c>
      <c r="G208" s="13">
        <v>1.0715859744338343</v>
      </c>
      <c r="H208" s="13">
        <v>1.0367730151584442</v>
      </c>
      <c r="I208" s="13">
        <v>1.09322596664987</v>
      </c>
      <c r="J208" s="13">
        <v>1.0105235696787525</v>
      </c>
      <c r="K208" s="13">
        <v>2.4571069665923702</v>
      </c>
      <c r="L208" s="15">
        <v>1.19652655</v>
      </c>
      <c r="M208" s="16"/>
    </row>
    <row r="209" spans="1:13" ht="14.5">
      <c r="A209" s="4">
        <v>3817</v>
      </c>
      <c r="B209" s="1" t="s">
        <v>368</v>
      </c>
      <c r="C209" s="46">
        <v>1.0324783500000001</v>
      </c>
      <c r="D209" s="13">
        <v>1.0875157926047723</v>
      </c>
      <c r="E209" s="14">
        <v>1.0051409629372727</v>
      </c>
      <c r="F209" s="13">
        <v>0.9534952072839471</v>
      </c>
      <c r="G209" s="13">
        <v>1.0077780079506633</v>
      </c>
      <c r="H209" s="13">
        <v>0.99374752706956759</v>
      </c>
      <c r="I209" s="13">
        <v>1.0478737001197731</v>
      </c>
      <c r="J209" s="13">
        <v>1.0271425509382297</v>
      </c>
      <c r="K209" s="13">
        <v>2.9632840090732757</v>
      </c>
      <c r="L209" s="15">
        <v>1.9309753700000001</v>
      </c>
      <c r="M209" s="16"/>
    </row>
    <row r="210" spans="1:13" ht="14.5">
      <c r="A210" s="4">
        <v>3818</v>
      </c>
      <c r="B210" s="1" t="s">
        <v>102</v>
      </c>
      <c r="C210" s="46">
        <v>1.06950959</v>
      </c>
      <c r="D210" s="13">
        <v>1.3799719791712932</v>
      </c>
      <c r="E210" s="14">
        <v>0.91575808135715286</v>
      </c>
      <c r="F210" s="13">
        <v>0.59367195998515832</v>
      </c>
      <c r="G210" s="13">
        <v>1.1339417124260676</v>
      </c>
      <c r="H210" s="13">
        <v>1.0109612533231616</v>
      </c>
      <c r="I210" s="13">
        <v>1.1813245391909253</v>
      </c>
      <c r="J210" s="13">
        <v>1.0000041647689737</v>
      </c>
      <c r="K210" s="13">
        <v>2.2712806004617381</v>
      </c>
      <c r="L210" s="15">
        <v>1.01360169</v>
      </c>
      <c r="M210" s="16"/>
    </row>
    <row r="211" spans="1:13" ht="14.5">
      <c r="A211" s="4">
        <v>3819</v>
      </c>
      <c r="B211" s="1" t="s">
        <v>103</v>
      </c>
      <c r="C211" s="46">
        <v>1.2317275299999999</v>
      </c>
      <c r="D211" s="13">
        <v>1.4166580407231324</v>
      </c>
      <c r="E211" s="14">
        <v>1.0951025638802876</v>
      </c>
      <c r="F211" s="13">
        <v>0.83523743679755125</v>
      </c>
      <c r="G211" s="13">
        <v>1.7644616705461629</v>
      </c>
      <c r="H211" s="13">
        <v>0.77530148826260448</v>
      </c>
      <c r="I211" s="13">
        <v>1.6426305512891648</v>
      </c>
      <c r="J211" s="13">
        <v>0.8244818649895358</v>
      </c>
      <c r="K211" s="13">
        <v>7.3401087410312726</v>
      </c>
      <c r="L211" s="15">
        <v>0.28666782000000002</v>
      </c>
      <c r="M211" s="16"/>
    </row>
    <row r="212" spans="1:13" ht="14.5">
      <c r="A212" s="4">
        <v>3820</v>
      </c>
      <c r="B212" s="1" t="s">
        <v>104</v>
      </c>
      <c r="C212" s="46">
        <v>1.1245115299999999</v>
      </c>
      <c r="D212" s="13">
        <v>1.3058274246062165</v>
      </c>
      <c r="E212" s="14">
        <v>1.1012788138807723</v>
      </c>
      <c r="F212" s="13">
        <v>0.7200022753823675</v>
      </c>
      <c r="G212" s="13">
        <v>1.3448081258529012</v>
      </c>
      <c r="H212" s="13">
        <v>0.79431607972507368</v>
      </c>
      <c r="I212" s="13">
        <v>1.3597725756136898</v>
      </c>
      <c r="J212" s="13">
        <v>0.91989106156912293</v>
      </c>
      <c r="K212" s="13">
        <v>3.441316289889206</v>
      </c>
      <c r="L212" s="15">
        <v>0.53246165000000001</v>
      </c>
      <c r="M212" s="16"/>
    </row>
    <row r="213" spans="1:13" ht="14.5">
      <c r="A213" s="4">
        <v>3821</v>
      </c>
      <c r="B213" s="1" t="s">
        <v>105</v>
      </c>
      <c r="C213" s="46">
        <v>1.16395125</v>
      </c>
      <c r="D213" s="13">
        <v>1.5135601751622547</v>
      </c>
      <c r="E213" s="14">
        <v>0.90644196442577041</v>
      </c>
      <c r="F213" s="13">
        <v>0.81736335422531292</v>
      </c>
      <c r="G213" s="13">
        <v>1.4634413252765941</v>
      </c>
      <c r="H213" s="13">
        <v>0.86410826218177994</v>
      </c>
      <c r="I213" s="13">
        <v>1.3944472689287617</v>
      </c>
      <c r="J213" s="13">
        <v>0.60347793992754861</v>
      </c>
      <c r="K213" s="13">
        <v>3.8727003634934185</v>
      </c>
      <c r="L213" s="15">
        <v>0.44264883999999999</v>
      </c>
      <c r="M213" s="16"/>
    </row>
    <row r="214" spans="1:13" ht="14.5">
      <c r="A214" s="4">
        <v>3822</v>
      </c>
      <c r="B214" s="1" t="s">
        <v>106</v>
      </c>
      <c r="C214" s="46">
        <v>1.3440107800000001</v>
      </c>
      <c r="D214" s="13">
        <v>1.5186621380340752</v>
      </c>
      <c r="E214" s="14">
        <v>1.32032084938706</v>
      </c>
      <c r="F214" s="13">
        <v>0.80456133752796732</v>
      </c>
      <c r="G214" s="13">
        <v>1.9788045146527899</v>
      </c>
      <c r="H214" s="13">
        <v>0.77888432369858107</v>
      </c>
      <c r="I214" s="13">
        <v>1.8013308313071301</v>
      </c>
      <c r="J214" s="13">
        <v>0.95891897959770556</v>
      </c>
      <c r="K214" s="13">
        <v>3.607338105773735</v>
      </c>
      <c r="L214" s="15">
        <v>0.26082372999999998</v>
      </c>
      <c r="M214" s="16"/>
    </row>
    <row r="215" spans="1:13" ht="14.5">
      <c r="A215" s="4">
        <v>3823</v>
      </c>
      <c r="B215" s="1" t="s">
        <v>107</v>
      </c>
      <c r="C215" s="46">
        <v>1.35586973</v>
      </c>
      <c r="D215" s="13">
        <v>1.5411443236963958</v>
      </c>
      <c r="E215" s="14">
        <v>1.2512886468118301</v>
      </c>
      <c r="F215" s="13">
        <v>0.73427084201727144</v>
      </c>
      <c r="G215" s="13">
        <v>2.1791771104277409</v>
      </c>
      <c r="H215" s="13">
        <v>0.85303780645806393</v>
      </c>
      <c r="I215" s="13">
        <v>1.8445201097104342</v>
      </c>
      <c r="J215" s="13">
        <v>1.0406001792030732</v>
      </c>
      <c r="K215" s="13">
        <v>6.6442738947887898</v>
      </c>
      <c r="L215" s="15">
        <v>0.21994973000000001</v>
      </c>
      <c r="M215" s="16"/>
    </row>
    <row r="216" spans="1:13" ht="14.5">
      <c r="A216" s="4">
        <v>3824</v>
      </c>
      <c r="B216" s="1" t="s">
        <v>108</v>
      </c>
      <c r="C216" s="46">
        <v>1.1735558699999999</v>
      </c>
      <c r="D216" s="13">
        <v>1.3864503878690524</v>
      </c>
      <c r="E216" s="14">
        <v>1.1151435426052785</v>
      </c>
      <c r="F216" s="13">
        <v>0.66875924959471367</v>
      </c>
      <c r="G216" s="13">
        <v>1.620089684109064</v>
      </c>
      <c r="H216" s="13">
        <v>0.8114236989465401</v>
      </c>
      <c r="I216" s="13">
        <v>1.515462838429382</v>
      </c>
      <c r="J216" s="13">
        <v>0.71559693682336378</v>
      </c>
      <c r="K216" s="13">
        <v>5.0667114839457836</v>
      </c>
      <c r="L216" s="15">
        <v>0.39077736000000002</v>
      </c>
      <c r="M216" s="16"/>
    </row>
    <row r="217" spans="1:13" ht="14.5">
      <c r="A217" s="4">
        <v>3825</v>
      </c>
      <c r="B217" s="1" t="s">
        <v>109</v>
      </c>
      <c r="C217" s="46">
        <v>1.1202913999999999</v>
      </c>
      <c r="D217" s="13">
        <v>1.2167730352074515</v>
      </c>
      <c r="E217" s="14">
        <v>1.1332820035681526</v>
      </c>
      <c r="F217" s="13">
        <v>0.86709904853769904</v>
      </c>
      <c r="G217" s="13">
        <v>1.3179434844419773</v>
      </c>
      <c r="H217" s="13">
        <v>0.75256155534895663</v>
      </c>
      <c r="I217" s="13">
        <v>1.4099774479256337</v>
      </c>
      <c r="J217" s="13">
        <v>0.82449626505071705</v>
      </c>
      <c r="K217" s="13">
        <v>4.0009771108306147</v>
      </c>
      <c r="L217" s="15">
        <v>0.69320824999999997</v>
      </c>
      <c r="M217" s="16"/>
    </row>
    <row r="218" spans="1:13" ht="14.5">
      <c r="A218" s="4">
        <v>4201</v>
      </c>
      <c r="B218" s="1" t="s">
        <v>110</v>
      </c>
      <c r="C218" s="46">
        <v>1.0526188700000001</v>
      </c>
      <c r="D218" s="13">
        <v>1.3018721381727651</v>
      </c>
      <c r="E218" s="14">
        <v>0.933006597136535</v>
      </c>
      <c r="F218" s="13">
        <v>0.7233145041258815</v>
      </c>
      <c r="G218" s="13">
        <v>1.0483872292647827</v>
      </c>
      <c r="H218" s="13">
        <v>1.0379893153577795</v>
      </c>
      <c r="I218" s="13">
        <v>1.1244531604243035</v>
      </c>
      <c r="J218" s="13">
        <v>0.93417404619357625</v>
      </c>
      <c r="K218" s="13">
        <v>0.66362771909764773</v>
      </c>
      <c r="L218" s="15">
        <v>1.24711499</v>
      </c>
      <c r="M218" s="16"/>
    </row>
    <row r="219" spans="1:13" ht="14.5">
      <c r="A219" s="4">
        <v>4202</v>
      </c>
      <c r="B219" s="1" t="s">
        <v>111</v>
      </c>
      <c r="C219" s="46">
        <v>0.98754434999999996</v>
      </c>
      <c r="D219" s="13">
        <v>0.92304223890151627</v>
      </c>
      <c r="E219" s="14">
        <v>1.0692667129370461</v>
      </c>
      <c r="F219" s="13">
        <v>1.0316980879121185</v>
      </c>
      <c r="G219" s="13">
        <v>0.96098850798659374</v>
      </c>
      <c r="H219" s="13">
        <v>0.93345825733834153</v>
      </c>
      <c r="I219" s="13">
        <v>0.96564213514243291</v>
      </c>
      <c r="J219" s="13">
        <v>1.0232622510181713</v>
      </c>
      <c r="K219" s="13">
        <v>0.65598209299950183</v>
      </c>
      <c r="L219" s="15">
        <v>4.44463425</v>
      </c>
      <c r="M219" s="16"/>
    </row>
    <row r="220" spans="1:13" ht="14.5">
      <c r="A220" s="4">
        <v>4203</v>
      </c>
      <c r="B220" s="1" t="s">
        <v>112</v>
      </c>
      <c r="C220" s="46">
        <v>1.00678348</v>
      </c>
      <c r="D220" s="13">
        <v>1.0504724490229043</v>
      </c>
      <c r="E220" s="14">
        <v>1.0144385103314446</v>
      </c>
      <c r="F220" s="13">
        <v>0.90931691266397952</v>
      </c>
      <c r="G220" s="13">
        <v>0.93821141291633581</v>
      </c>
      <c r="H220" s="13">
        <v>1.081452444674041</v>
      </c>
      <c r="I220" s="13">
        <v>0.97341933610324449</v>
      </c>
      <c r="J220" s="13">
        <v>1.0691164530395969</v>
      </c>
      <c r="K220" s="13">
        <v>0.38882501546452741</v>
      </c>
      <c r="L220" s="15">
        <v>8.3927319800000006</v>
      </c>
      <c r="M220" s="16"/>
    </row>
    <row r="221" spans="1:13" ht="14.5">
      <c r="A221" s="4">
        <v>4204</v>
      </c>
      <c r="B221" s="1" t="s">
        <v>369</v>
      </c>
      <c r="C221" s="46">
        <v>0.98803536000000003</v>
      </c>
      <c r="D221" s="13">
        <v>0.92350441203792599</v>
      </c>
      <c r="E221" s="14">
        <v>1.0352523091882178</v>
      </c>
      <c r="F221" s="13">
        <v>1.0485359150185556</v>
      </c>
      <c r="G221" s="13">
        <v>0.93453387094763363</v>
      </c>
      <c r="H221" s="13">
        <v>1.0838442801423103</v>
      </c>
      <c r="I221" s="13">
        <v>0.92791550522014743</v>
      </c>
      <c r="J221" s="13">
        <v>1.0863320225159052</v>
      </c>
      <c r="K221" s="13">
        <v>0.20220477337755427</v>
      </c>
      <c r="L221" s="15">
        <v>20.959010169999999</v>
      </c>
      <c r="M221" s="16"/>
    </row>
    <row r="222" spans="1:13" ht="14.5">
      <c r="A222" s="4">
        <v>4205</v>
      </c>
      <c r="B222" s="1" t="s">
        <v>370</v>
      </c>
      <c r="C222" s="46">
        <v>1.04345975</v>
      </c>
      <c r="D222" s="13">
        <v>1.0797862741803872</v>
      </c>
      <c r="E222" s="14">
        <v>1.113479763606279</v>
      </c>
      <c r="F222" s="13">
        <v>0.93250907497429558</v>
      </c>
      <c r="G222" s="13">
        <v>0.96129944041202675</v>
      </c>
      <c r="H222" s="13">
        <v>0.95778958438005202</v>
      </c>
      <c r="I222" s="13">
        <v>1.0250221006173696</v>
      </c>
      <c r="J222" s="13">
        <v>1.0109290580176469</v>
      </c>
      <c r="K222" s="13">
        <v>1.6472432894320126</v>
      </c>
      <c r="L222" s="15">
        <v>4.2873701899999999</v>
      </c>
      <c r="M222" s="16"/>
    </row>
    <row r="223" spans="1:13" ht="14.5">
      <c r="A223" s="4">
        <v>4206</v>
      </c>
      <c r="B223" s="1" t="s">
        <v>123</v>
      </c>
      <c r="C223" s="46">
        <v>1.0466758300000001</v>
      </c>
      <c r="D223" s="13">
        <v>1.1341729036527934</v>
      </c>
      <c r="E223" s="14">
        <v>1.0738090185941334</v>
      </c>
      <c r="F223" s="13">
        <v>0.92469099243391173</v>
      </c>
      <c r="G223" s="13">
        <v>1.0122861527960816</v>
      </c>
      <c r="H223" s="13">
        <v>0.83846147341743982</v>
      </c>
      <c r="I223" s="13">
        <v>1.0532862880090013</v>
      </c>
      <c r="J223" s="13">
        <v>0.91757286071441635</v>
      </c>
      <c r="K223" s="13">
        <v>2.2070358402804127</v>
      </c>
      <c r="L223" s="15">
        <v>1.7859918400000001</v>
      </c>
      <c r="M223" s="16"/>
    </row>
    <row r="224" spans="1:13" ht="14.5">
      <c r="A224" s="4">
        <v>4207</v>
      </c>
      <c r="B224" s="1" t="s">
        <v>124</v>
      </c>
      <c r="C224" s="46">
        <v>1.0889763699999999</v>
      </c>
      <c r="D224" s="13">
        <v>1.2334293986752456</v>
      </c>
      <c r="E224" s="14">
        <v>1.0737820495120318</v>
      </c>
      <c r="F224" s="13">
        <v>0.95496323248273074</v>
      </c>
      <c r="G224" s="13">
        <v>1.022916339876222</v>
      </c>
      <c r="H224" s="13">
        <v>0.86593215684590463</v>
      </c>
      <c r="I224" s="13">
        <v>1.0844543483180669</v>
      </c>
      <c r="J224" s="13">
        <v>0.92534161199062526</v>
      </c>
      <c r="K224" s="13">
        <v>1.5726933512038517</v>
      </c>
      <c r="L224" s="15">
        <v>1.66923519</v>
      </c>
      <c r="M224" s="16"/>
    </row>
    <row r="225" spans="1:13" ht="14.5">
      <c r="A225" s="4">
        <v>4211</v>
      </c>
      <c r="B225" s="1" t="s">
        <v>113</v>
      </c>
      <c r="C225" s="46">
        <v>1.1272030399999999</v>
      </c>
      <c r="D225" s="13">
        <v>1.3456270525627771</v>
      </c>
      <c r="E225" s="14">
        <v>1.0227441020323642</v>
      </c>
      <c r="F225" s="13">
        <v>0.68779202200728651</v>
      </c>
      <c r="G225" s="13">
        <v>1.3913638233835643</v>
      </c>
      <c r="H225" s="13">
        <v>1.0509307787193929</v>
      </c>
      <c r="I225" s="13">
        <v>1.3204451808581723</v>
      </c>
      <c r="J225" s="13">
        <v>0.93778710394769071</v>
      </c>
      <c r="K225" s="13">
        <v>2.0255494636693712</v>
      </c>
      <c r="L225" s="15">
        <v>0.44539821000000002</v>
      </c>
      <c r="M225" s="16"/>
    </row>
    <row r="226" spans="1:13" ht="14.5">
      <c r="A226" s="4">
        <v>4212</v>
      </c>
      <c r="B226" s="1" t="s">
        <v>347</v>
      </c>
      <c r="C226" s="46">
        <v>1.14743872</v>
      </c>
      <c r="D226" s="13">
        <v>1.0962794938151315</v>
      </c>
      <c r="E226" s="14">
        <v>1.2867961863740032</v>
      </c>
      <c r="F226" s="13">
        <v>0.91235890078445481</v>
      </c>
      <c r="G226" s="13">
        <v>1.5100272517030191</v>
      </c>
      <c r="H226" s="13">
        <v>0.93062819603947633</v>
      </c>
      <c r="I226" s="13">
        <v>1.3765925283996923</v>
      </c>
      <c r="J226" s="13">
        <v>0.90005919812899515</v>
      </c>
      <c r="K226" s="13">
        <v>1.7696615229775463</v>
      </c>
      <c r="L226" s="15">
        <v>0.38894445</v>
      </c>
      <c r="M226" s="16"/>
    </row>
    <row r="227" spans="1:13" ht="14.5">
      <c r="A227" s="4">
        <v>4213</v>
      </c>
      <c r="B227" s="1" t="s">
        <v>114</v>
      </c>
      <c r="C227" s="46">
        <v>1.0671202900000001</v>
      </c>
      <c r="D227" s="13">
        <v>1.2409741471277533</v>
      </c>
      <c r="E227" s="14">
        <v>1.008265109137354</v>
      </c>
      <c r="F227" s="13">
        <v>0.79592444095118975</v>
      </c>
      <c r="G227" s="13">
        <v>1.0775218262922235</v>
      </c>
      <c r="H227" s="13">
        <v>1.0072673334234976</v>
      </c>
      <c r="I227" s="13">
        <v>1.1580255403269313</v>
      </c>
      <c r="J227" s="13">
        <v>0.96244470897298817</v>
      </c>
      <c r="K227" s="13">
        <v>1.1963921990849971</v>
      </c>
      <c r="L227" s="15">
        <v>1.1248596</v>
      </c>
      <c r="M227" s="16"/>
    </row>
    <row r="228" spans="1:13" ht="14.5">
      <c r="A228" s="4">
        <v>4214</v>
      </c>
      <c r="B228" s="1" t="s">
        <v>115</v>
      </c>
      <c r="C228" s="46">
        <v>1.03346293</v>
      </c>
      <c r="D228" s="13">
        <v>0.91929111148671294</v>
      </c>
      <c r="E228" s="14">
        <v>1.1609213782525492</v>
      </c>
      <c r="F228" s="13">
        <v>1.0545688447792945</v>
      </c>
      <c r="G228" s="13">
        <v>1.0858744047096383</v>
      </c>
      <c r="H228" s="13">
        <v>0.91649606026653696</v>
      </c>
      <c r="I228" s="13">
        <v>1.087045859743526</v>
      </c>
      <c r="J228" s="13">
        <v>1.0837315480270953</v>
      </c>
      <c r="K228" s="13">
        <v>1.4665913136626523</v>
      </c>
      <c r="L228" s="15">
        <v>1.12412643</v>
      </c>
      <c r="M228" s="16"/>
    </row>
    <row r="229" spans="1:13" ht="14.5">
      <c r="A229" s="4">
        <v>4215</v>
      </c>
      <c r="B229" s="1" t="s">
        <v>116</v>
      </c>
      <c r="C229" s="46">
        <v>1.0050117700000001</v>
      </c>
      <c r="D229" s="13">
        <v>0.96068367027288881</v>
      </c>
      <c r="E229" s="14">
        <v>1.1489671379846138</v>
      </c>
      <c r="F229" s="13">
        <v>0.96055239146363292</v>
      </c>
      <c r="G229" s="13">
        <v>0.99912109452489073</v>
      </c>
      <c r="H229" s="13">
        <v>0.84083919053094358</v>
      </c>
      <c r="I229" s="13">
        <v>1.0298228064088057</v>
      </c>
      <c r="J229" s="13">
        <v>0.898506415894335</v>
      </c>
      <c r="K229" s="13">
        <v>0.58948663234743159</v>
      </c>
      <c r="L229" s="15">
        <v>2.07669207</v>
      </c>
      <c r="M229" s="16"/>
    </row>
    <row r="230" spans="1:13" ht="14.5">
      <c r="A230" s="4">
        <v>4216</v>
      </c>
      <c r="B230" s="1" t="s">
        <v>117</v>
      </c>
      <c r="C230" s="46">
        <v>1.09519301</v>
      </c>
      <c r="D230" s="13">
        <v>0.99897444876276653</v>
      </c>
      <c r="E230" s="14">
        <v>1.2957875909148822</v>
      </c>
      <c r="F230" s="13">
        <v>1.0605912085035405</v>
      </c>
      <c r="G230" s="13">
        <v>1.1167393612266698</v>
      </c>
      <c r="H230" s="13">
        <v>0.85111539283317272</v>
      </c>
      <c r="I230" s="13">
        <v>1.1352661055985305</v>
      </c>
      <c r="J230" s="13">
        <v>1.0078358365965085</v>
      </c>
      <c r="K230" s="13">
        <v>1.9136508660802019</v>
      </c>
      <c r="L230" s="15">
        <v>0.98170897999999995</v>
      </c>
      <c r="M230" s="16"/>
    </row>
    <row r="231" spans="1:13" ht="14.5">
      <c r="A231" s="4">
        <v>4217</v>
      </c>
      <c r="B231" s="1" t="s">
        <v>118</v>
      </c>
      <c r="C231" s="46">
        <v>1.40287479</v>
      </c>
      <c r="D231" s="13">
        <v>1.7234917770224563</v>
      </c>
      <c r="E231" s="14">
        <v>1.1658410133448902</v>
      </c>
      <c r="F231" s="13">
        <v>1.0097498216336491</v>
      </c>
      <c r="G231" s="13">
        <v>1.7601503709609665</v>
      </c>
      <c r="H231" s="13">
        <v>1.0970531387997238</v>
      </c>
      <c r="I231" s="13">
        <v>1.6315274406588827</v>
      </c>
      <c r="J231" s="13">
        <v>0.99394608501806236</v>
      </c>
      <c r="K231" s="13">
        <v>4.5586164511927718</v>
      </c>
      <c r="L231" s="15">
        <v>0.33065777000000002</v>
      </c>
      <c r="M231" s="16"/>
    </row>
    <row r="232" spans="1:13" ht="14.5">
      <c r="A232" s="4">
        <v>4218</v>
      </c>
      <c r="B232" s="1" t="s">
        <v>119</v>
      </c>
      <c r="C232" s="46">
        <v>1.30056543</v>
      </c>
      <c r="D232" s="13">
        <v>1.1174837832155087</v>
      </c>
      <c r="E232" s="14">
        <v>1.5354064111934069</v>
      </c>
      <c r="F232" s="13">
        <v>0.98848049017219763</v>
      </c>
      <c r="G232" s="13">
        <v>1.8700084452273684</v>
      </c>
      <c r="H232" s="13">
        <v>1.0525103151459185</v>
      </c>
      <c r="I232" s="13">
        <v>1.6424862517529308</v>
      </c>
      <c r="J232" s="13">
        <v>1.2767371835105099</v>
      </c>
      <c r="K232" s="13">
        <v>2.9430050274591633</v>
      </c>
      <c r="L232" s="15">
        <v>0.24487737000000001</v>
      </c>
      <c r="M232" s="16"/>
    </row>
    <row r="233" spans="1:13" ht="14.5">
      <c r="A233" s="4">
        <v>4219</v>
      </c>
      <c r="B233" s="1" t="s">
        <v>348</v>
      </c>
      <c r="C233" s="46">
        <v>1.1012073600000001</v>
      </c>
      <c r="D233" s="13">
        <v>1.0953939370261379</v>
      </c>
      <c r="E233" s="14">
        <v>1.1680417766987246</v>
      </c>
      <c r="F233" s="13">
        <v>0.88942806543995201</v>
      </c>
      <c r="G233" s="13">
        <v>1.2265849999011758</v>
      </c>
      <c r="H233" s="13">
        <v>1.0109784672200122</v>
      </c>
      <c r="I233" s="13">
        <v>1.1892481286281475</v>
      </c>
      <c r="J233" s="13">
        <v>1.2300985596597713</v>
      </c>
      <c r="K233" s="13">
        <v>2.494897756941286</v>
      </c>
      <c r="L233" s="15">
        <v>0.67689531000000003</v>
      </c>
      <c r="M233" s="16"/>
    </row>
    <row r="234" spans="1:13" ht="14.5">
      <c r="A234" s="4">
        <v>4220</v>
      </c>
      <c r="B234" s="1" t="s">
        <v>120</v>
      </c>
      <c r="C234" s="46">
        <v>1.3222938399999999</v>
      </c>
      <c r="D234" s="13">
        <v>1.4594119196921909</v>
      </c>
      <c r="E234" s="14">
        <v>1.0976266770145302</v>
      </c>
      <c r="F234" s="13">
        <v>0.81939611763156861</v>
      </c>
      <c r="G234" s="13">
        <v>2.2568438165283404</v>
      </c>
      <c r="H234" s="13">
        <v>0.92100701216769021</v>
      </c>
      <c r="I234" s="13">
        <v>1.9815176176227058</v>
      </c>
      <c r="J234" s="13">
        <v>1.1167764661232336</v>
      </c>
      <c r="K234" s="13">
        <v>6.1946574588952137</v>
      </c>
      <c r="L234" s="15">
        <v>0.20675275000000001</v>
      </c>
      <c r="M234" s="16"/>
    </row>
    <row r="235" spans="1:13" ht="14.5">
      <c r="A235" s="4">
        <v>4221</v>
      </c>
      <c r="B235" s="1" t="s">
        <v>121</v>
      </c>
      <c r="C235" s="46">
        <v>1.2804812000000001</v>
      </c>
      <c r="D235" s="13">
        <v>1.4402683199969111</v>
      </c>
      <c r="E235" s="14">
        <v>1.0564181751816906</v>
      </c>
      <c r="F235" s="13">
        <v>0.8556574681209963</v>
      </c>
      <c r="G235" s="13">
        <v>2.2026475999014279</v>
      </c>
      <c r="H235" s="13">
        <v>0.84854419714949869</v>
      </c>
      <c r="I235" s="13">
        <v>1.8298298576442562</v>
      </c>
      <c r="J235" s="13">
        <v>0.77545415209122026</v>
      </c>
      <c r="K235" s="13">
        <v>7.1671763503419781</v>
      </c>
      <c r="L235" s="15">
        <v>0.21628391</v>
      </c>
      <c r="M235" s="16"/>
    </row>
    <row r="236" spans="1:13" ht="14.5">
      <c r="A236" s="4">
        <v>4222</v>
      </c>
      <c r="B236" s="1" t="s">
        <v>122</v>
      </c>
      <c r="C236" s="46">
        <v>1.28064753</v>
      </c>
      <c r="D236" s="13">
        <v>1.1643783236404164</v>
      </c>
      <c r="E236" s="14">
        <v>1.2750298732015084</v>
      </c>
      <c r="F236" s="13">
        <v>0.79875332914604191</v>
      </c>
      <c r="G236" s="13">
        <v>2.539180742562158</v>
      </c>
      <c r="H236" s="13">
        <v>1.0280098404452633</v>
      </c>
      <c r="I236" s="13">
        <v>2.0895140937589733</v>
      </c>
      <c r="J236" s="13">
        <v>0.88454608009334867</v>
      </c>
      <c r="K236" s="13">
        <v>3.4175835136392965</v>
      </c>
      <c r="L236" s="15">
        <v>0.17229396</v>
      </c>
      <c r="M236" s="16"/>
    </row>
    <row r="237" spans="1:13" ht="14.5">
      <c r="A237" s="4">
        <v>4223</v>
      </c>
      <c r="B237" s="1" t="s">
        <v>125</v>
      </c>
      <c r="C237" s="46">
        <v>1.0267007699999999</v>
      </c>
      <c r="D237" s="13">
        <v>0.95809233263666349</v>
      </c>
      <c r="E237" s="14">
        <v>1.1264020113202542</v>
      </c>
      <c r="F237" s="13">
        <v>1.0442845345997109</v>
      </c>
      <c r="G237" s="13">
        <v>0.9868911928986831</v>
      </c>
      <c r="H237" s="13">
        <v>0.9752797181065167</v>
      </c>
      <c r="I237" s="13">
        <v>0.99591561308743204</v>
      </c>
      <c r="J237" s="13">
        <v>1.116479228785491</v>
      </c>
      <c r="K237" s="13">
        <v>0.70520638776122968</v>
      </c>
      <c r="L237" s="15">
        <v>2.78841275</v>
      </c>
      <c r="M237" s="16"/>
    </row>
    <row r="238" spans="1:13" ht="14.5">
      <c r="A238" s="4">
        <v>4224</v>
      </c>
      <c r="B238" s="1" t="s">
        <v>126</v>
      </c>
      <c r="C238" s="46">
        <v>1.3658086700000001</v>
      </c>
      <c r="D238" s="13">
        <v>1.3943092714501248</v>
      </c>
      <c r="E238" s="14">
        <v>1.2990906552004358</v>
      </c>
      <c r="F238" s="13">
        <v>0.76739308004278928</v>
      </c>
      <c r="G238" s="13">
        <v>2.6108052195844254</v>
      </c>
      <c r="H238" s="13">
        <v>0.84173353523066985</v>
      </c>
      <c r="I238" s="13">
        <v>2.065967634839128</v>
      </c>
      <c r="J238" s="13">
        <v>0.94038460006138302</v>
      </c>
      <c r="K238" s="13">
        <v>7.3643121835965202</v>
      </c>
      <c r="L238" s="15">
        <v>0.16532888000000001</v>
      </c>
      <c r="M238" s="16"/>
    </row>
    <row r="239" spans="1:13" ht="14.5">
      <c r="A239" s="4">
        <v>4225</v>
      </c>
      <c r="B239" s="1" t="s">
        <v>371</v>
      </c>
      <c r="C239" s="46">
        <v>1.0955576</v>
      </c>
      <c r="D239" s="13">
        <v>1.0218518458491694</v>
      </c>
      <c r="E239" s="14">
        <v>1.2910781526167128</v>
      </c>
      <c r="F239" s="13">
        <v>1.027109071923153</v>
      </c>
      <c r="G239" s="13">
        <v>1.0198991547473595</v>
      </c>
      <c r="H239" s="13">
        <v>0.90024452674405686</v>
      </c>
      <c r="I239" s="13">
        <v>1.1211319817676186</v>
      </c>
      <c r="J239" s="13">
        <v>1.1064917996663621</v>
      </c>
      <c r="K239" s="13">
        <v>1.9709436231011681</v>
      </c>
      <c r="L239" s="15">
        <v>1.96781695</v>
      </c>
      <c r="M239" s="16"/>
    </row>
    <row r="240" spans="1:13" ht="14.5">
      <c r="A240" s="4">
        <v>4226</v>
      </c>
      <c r="B240" s="1" t="s">
        <v>127</v>
      </c>
      <c r="C240" s="46">
        <v>1.29023573</v>
      </c>
      <c r="D240" s="13">
        <v>1.391928492821549</v>
      </c>
      <c r="E240" s="14">
        <v>1.2643508243406432</v>
      </c>
      <c r="F240" s="13">
        <v>1.072627945085473</v>
      </c>
      <c r="G240" s="13">
        <v>1.7107446789794214</v>
      </c>
      <c r="H240" s="13">
        <v>0.76259719180888674</v>
      </c>
      <c r="I240" s="13">
        <v>1.507994763397378</v>
      </c>
      <c r="J240" s="13">
        <v>0.8907397234327481</v>
      </c>
      <c r="K240" s="13">
        <v>5.3606551973468717</v>
      </c>
      <c r="L240" s="15">
        <v>0.31471141000000002</v>
      </c>
      <c r="M240" s="16"/>
    </row>
    <row r="241" spans="1:13" ht="14.5">
      <c r="A241" s="4">
        <v>4227</v>
      </c>
      <c r="B241" s="1" t="s">
        <v>128</v>
      </c>
      <c r="C241" s="46">
        <v>1.1181273300000001</v>
      </c>
      <c r="D241" s="13">
        <v>1.1875664214509718</v>
      </c>
      <c r="E241" s="14">
        <v>1.1628890600618671</v>
      </c>
      <c r="F241" s="13">
        <v>0.94641117749757087</v>
      </c>
      <c r="G241" s="13">
        <v>1.1018908877874929</v>
      </c>
      <c r="H241" s="13">
        <v>0.91512683451050592</v>
      </c>
      <c r="I241" s="13">
        <v>1.1404856735677287</v>
      </c>
      <c r="J241" s="13">
        <v>1.0976931235005918</v>
      </c>
      <c r="K241" s="13">
        <v>3.2469887909633468</v>
      </c>
      <c r="L241" s="15">
        <v>1.1048808299999999</v>
      </c>
      <c r="M241" s="16"/>
    </row>
    <row r="242" spans="1:13" ht="14.5">
      <c r="A242" s="4">
        <v>4228</v>
      </c>
      <c r="B242" s="1" t="s">
        <v>129</v>
      </c>
      <c r="C242" s="46">
        <v>1.21317516</v>
      </c>
      <c r="D242" s="13">
        <v>1.2256876889281034</v>
      </c>
      <c r="E242" s="14">
        <v>1.3199105973899772</v>
      </c>
      <c r="F242" s="13">
        <v>0.88056458673381766</v>
      </c>
      <c r="G242" s="13">
        <v>1.7567043791508516</v>
      </c>
      <c r="H242" s="13">
        <v>0.70789378463198127</v>
      </c>
      <c r="I242" s="13">
        <v>1.5700301815895807</v>
      </c>
      <c r="J242" s="13">
        <v>0.72321122803356852</v>
      </c>
      <c r="K242" s="13">
        <v>5.5667870076812589</v>
      </c>
      <c r="L242" s="15">
        <v>0.33340713999999999</v>
      </c>
      <c r="M242" s="16"/>
    </row>
    <row r="243" spans="1:13" ht="14.5">
      <c r="A243" s="4">
        <v>4601</v>
      </c>
      <c r="B243" s="1" t="s">
        <v>152</v>
      </c>
      <c r="C243" s="46">
        <v>0.95087284000000005</v>
      </c>
      <c r="D243" s="13">
        <v>0.94917881502131984</v>
      </c>
      <c r="E243" s="14">
        <v>0.90647011676754852</v>
      </c>
      <c r="F243" s="13">
        <v>1.0336468350305648</v>
      </c>
      <c r="G243" s="13">
        <v>0.92951530932598214</v>
      </c>
      <c r="H243" s="13">
        <v>1.0036967427546069</v>
      </c>
      <c r="I243" s="13">
        <v>0.91985516688004887</v>
      </c>
      <c r="J243" s="13">
        <v>0.97387311737072435</v>
      </c>
      <c r="K243" s="13">
        <v>6.6258245504778435E-2</v>
      </c>
      <c r="L243" s="15">
        <v>52.813597000000001</v>
      </c>
      <c r="M243" s="16"/>
    </row>
    <row r="244" spans="1:13" ht="14.5">
      <c r="A244" s="4">
        <v>4602</v>
      </c>
      <c r="B244" s="1" t="s">
        <v>372</v>
      </c>
      <c r="C244" s="46">
        <v>1.04186486</v>
      </c>
      <c r="D244" s="13">
        <v>1.102954557686892</v>
      </c>
      <c r="E244" s="14">
        <v>1.1276508224939479</v>
      </c>
      <c r="F244" s="13">
        <v>0.90644429400682736</v>
      </c>
      <c r="G244" s="13">
        <v>0.97759801575574501</v>
      </c>
      <c r="H244" s="13">
        <v>0.80713857983111004</v>
      </c>
      <c r="I244" s="13">
        <v>1.0495604395637852</v>
      </c>
      <c r="J244" s="13">
        <v>0.96030926658284788</v>
      </c>
      <c r="K244" s="13">
        <v>1.2468850742027102</v>
      </c>
      <c r="L244" s="15">
        <v>3.1603110999999999</v>
      </c>
      <c r="M244" s="16"/>
    </row>
    <row r="245" spans="1:13" ht="14.5">
      <c r="A245" s="4">
        <v>4611</v>
      </c>
      <c r="B245" s="1" t="s">
        <v>153</v>
      </c>
      <c r="C245" s="46">
        <v>1.13355911</v>
      </c>
      <c r="D245" s="13">
        <v>1.2573583814911862</v>
      </c>
      <c r="E245" s="14">
        <v>1.126270543475316</v>
      </c>
      <c r="F245" s="13">
        <v>1.0061528079103397</v>
      </c>
      <c r="G245" s="13">
        <v>1.2103633563233474</v>
      </c>
      <c r="H245" s="13">
        <v>0.68545125804994322</v>
      </c>
      <c r="I245" s="13">
        <v>1.2487714479230376</v>
      </c>
      <c r="J245" s="13">
        <v>0.81065398144411549</v>
      </c>
      <c r="K245" s="13">
        <v>4.5219046919593939</v>
      </c>
      <c r="L245" s="15">
        <v>0.73958098000000005</v>
      </c>
      <c r="M245" s="16"/>
    </row>
    <row r="246" spans="1:13" ht="14.5">
      <c r="A246" s="4">
        <v>4612</v>
      </c>
      <c r="B246" s="1" t="s">
        <v>154</v>
      </c>
      <c r="C246" s="46">
        <v>1.0901013500000001</v>
      </c>
      <c r="D246" s="13">
        <v>1.0091592792074369</v>
      </c>
      <c r="E246" s="14">
        <v>1.2841781311913623</v>
      </c>
      <c r="F246" s="13">
        <v>1.0549473526362176</v>
      </c>
      <c r="G246" s="13">
        <v>1.112078984125134</v>
      </c>
      <c r="H246" s="13">
        <v>0.7234388108092249</v>
      </c>
      <c r="I246" s="13">
        <v>1.1480417193338972</v>
      </c>
      <c r="J246" s="13">
        <v>0.99424563628074625</v>
      </c>
      <c r="K246" s="13">
        <v>3.2380778153105929</v>
      </c>
      <c r="L246" s="15">
        <v>1.05319264</v>
      </c>
      <c r="M246" s="16"/>
    </row>
    <row r="247" spans="1:13" ht="14.5">
      <c r="A247" s="4">
        <v>4613</v>
      </c>
      <c r="B247" s="1" t="s">
        <v>155</v>
      </c>
      <c r="C247" s="46">
        <v>1.0472644600000001</v>
      </c>
      <c r="D247" s="13">
        <v>1.0258255465956165</v>
      </c>
      <c r="E247" s="14">
        <v>1.2001781377754992</v>
      </c>
      <c r="F247" s="13">
        <v>1.0398551116956951</v>
      </c>
      <c r="G247" s="13">
        <v>1.0075872906624701</v>
      </c>
      <c r="H247" s="13">
        <v>0.68961403561434342</v>
      </c>
      <c r="I247" s="13">
        <v>1.0455586548602158</v>
      </c>
      <c r="J247" s="13">
        <v>0.89234101231681129</v>
      </c>
      <c r="K247" s="13">
        <v>1.284024182896649</v>
      </c>
      <c r="L247" s="15">
        <v>2.2207591500000001</v>
      </c>
      <c r="M247" s="16"/>
    </row>
    <row r="248" spans="1:13" ht="14.5">
      <c r="A248" s="4">
        <v>4614</v>
      </c>
      <c r="B248" s="1" t="s">
        <v>156</v>
      </c>
      <c r="C248" s="46">
        <v>1.0144817699999999</v>
      </c>
      <c r="D248" s="13">
        <v>0.97485975803896219</v>
      </c>
      <c r="E248" s="14">
        <v>1.101466618296661</v>
      </c>
      <c r="F248" s="13">
        <v>1.1050340424883651</v>
      </c>
      <c r="G248" s="13">
        <v>0.96960810428963695</v>
      </c>
      <c r="H248" s="13">
        <v>0.77020436986296248</v>
      </c>
      <c r="I248" s="13">
        <v>0.97145828853514637</v>
      </c>
      <c r="J248" s="13">
        <v>0.9799322871274756</v>
      </c>
      <c r="K248" s="13">
        <v>0.43535845264800099</v>
      </c>
      <c r="L248" s="15">
        <v>3.48308733</v>
      </c>
      <c r="M248" s="16"/>
    </row>
    <row r="249" spans="1:13" ht="14.5">
      <c r="A249" s="4">
        <v>4615</v>
      </c>
      <c r="B249" s="1" t="s">
        <v>157</v>
      </c>
      <c r="C249" s="46">
        <v>1.0596441599999999</v>
      </c>
      <c r="D249" s="13">
        <v>1.0430337298978067</v>
      </c>
      <c r="E249" s="14">
        <v>1.1494618241316181</v>
      </c>
      <c r="F249" s="13">
        <v>0.93005548591320641</v>
      </c>
      <c r="G249" s="13">
        <v>1.2759974535630627</v>
      </c>
      <c r="H249" s="13">
        <v>0.72390515581155057</v>
      </c>
      <c r="I249" s="13">
        <v>1.2239569294049177</v>
      </c>
      <c r="J249" s="13">
        <v>0.89559631284427077</v>
      </c>
      <c r="K249" s="13">
        <v>2.7959047325619215</v>
      </c>
      <c r="L249" s="15">
        <v>0.57883437999999998</v>
      </c>
      <c r="M249" s="16"/>
    </row>
    <row r="250" spans="1:13" ht="14.5">
      <c r="A250" s="4">
        <v>4616</v>
      </c>
      <c r="B250" s="1" t="s">
        <v>158</v>
      </c>
      <c r="C250" s="46">
        <v>1.21195239</v>
      </c>
      <c r="D250" s="13">
        <v>1.448203374921976</v>
      </c>
      <c r="E250" s="14">
        <v>1.0518231778440075</v>
      </c>
      <c r="F250" s="13">
        <v>1.047890428157042</v>
      </c>
      <c r="G250" s="13">
        <v>1.4120671373549596</v>
      </c>
      <c r="H250" s="13">
        <v>0.66036215757268757</v>
      </c>
      <c r="I250" s="13">
        <v>1.4250305597089272</v>
      </c>
      <c r="J250" s="13">
        <v>0.79678372258865415</v>
      </c>
      <c r="K250" s="13">
        <v>4.8924016294933521</v>
      </c>
      <c r="L250" s="15">
        <v>0.53392797999999997</v>
      </c>
      <c r="M250" s="16"/>
    </row>
    <row r="251" spans="1:13" ht="14.5">
      <c r="A251" s="4">
        <v>4617</v>
      </c>
      <c r="B251" s="1" t="s">
        <v>159</v>
      </c>
      <c r="C251" s="46">
        <v>1.0397729899999999</v>
      </c>
      <c r="D251" s="13">
        <v>1.1826899094479797</v>
      </c>
      <c r="E251" s="14">
        <v>1.0412340573938736</v>
      </c>
      <c r="F251" s="13">
        <v>0.8715569515439352</v>
      </c>
      <c r="G251" s="13">
        <v>0.99959315366975743</v>
      </c>
      <c r="H251" s="13">
        <v>0.71977185012553013</v>
      </c>
      <c r="I251" s="13">
        <v>1.1059616365242</v>
      </c>
      <c r="J251" s="13">
        <v>0.8606676682193819</v>
      </c>
      <c r="K251" s="13">
        <v>2.4733817200926627</v>
      </c>
      <c r="L251" s="15">
        <v>2.3882875299999999</v>
      </c>
      <c r="M251" s="16"/>
    </row>
    <row r="252" spans="1:13" ht="14.5">
      <c r="A252" s="4">
        <v>4618</v>
      </c>
      <c r="B252" s="1" t="s">
        <v>373</v>
      </c>
      <c r="C252" s="46">
        <v>1.08591858</v>
      </c>
      <c r="D252" s="13">
        <v>1.3356085800844084</v>
      </c>
      <c r="E252" s="14">
        <v>1.0112402711347581</v>
      </c>
      <c r="F252" s="13">
        <v>0.79518953370413892</v>
      </c>
      <c r="G252" s="13">
        <v>1.0237361345260931</v>
      </c>
      <c r="H252" s="13">
        <v>0.77524677023370525</v>
      </c>
      <c r="I252" s="13">
        <v>1.1620249464684305</v>
      </c>
      <c r="J252" s="13">
        <v>0.89647008177094967</v>
      </c>
      <c r="K252" s="13">
        <v>3.9732233756884989</v>
      </c>
      <c r="L252" s="15">
        <v>2.0068580300000001</v>
      </c>
      <c r="M252" s="16"/>
    </row>
    <row r="253" spans="1:13" ht="14.5">
      <c r="A253" s="4">
        <v>4619</v>
      </c>
      <c r="B253" s="1" t="s">
        <v>160</v>
      </c>
      <c r="C253" s="46">
        <v>1.32738387</v>
      </c>
      <c r="D253" s="13">
        <v>1.4271397760278832</v>
      </c>
      <c r="E253" s="14">
        <v>1.0580378815470961</v>
      </c>
      <c r="F253" s="13">
        <v>1.1806438764094775</v>
      </c>
      <c r="G253" s="13">
        <v>2.5107406670720547</v>
      </c>
      <c r="H253" s="13">
        <v>0.6027664493485031</v>
      </c>
      <c r="I253" s="13">
        <v>1.9544683368669902</v>
      </c>
      <c r="J253" s="13">
        <v>0.52853615648452124</v>
      </c>
      <c r="K253" s="13">
        <v>3.9049308118288915</v>
      </c>
      <c r="L253" s="15">
        <v>0.17522662</v>
      </c>
      <c r="M253" s="16"/>
    </row>
    <row r="254" spans="1:13" ht="14.5">
      <c r="A254" s="4">
        <v>4620</v>
      </c>
      <c r="B254" s="1" t="s">
        <v>161</v>
      </c>
      <c r="C254" s="46">
        <v>1.4048361199999999</v>
      </c>
      <c r="D254" s="13">
        <v>1.5550058564629525</v>
      </c>
      <c r="E254" s="14">
        <v>1.2824828493749656</v>
      </c>
      <c r="F254" s="13">
        <v>0.88728021627382669</v>
      </c>
      <c r="G254" s="13">
        <v>2.3575340017192081</v>
      </c>
      <c r="H254" s="13">
        <v>0.760776702590093</v>
      </c>
      <c r="I254" s="13">
        <v>1.9333759999437277</v>
      </c>
      <c r="J254" s="13">
        <v>0.97571449390477261</v>
      </c>
      <c r="K254" s="13">
        <v>7.0512412053095819</v>
      </c>
      <c r="L254" s="15">
        <v>0.19282260000000001</v>
      </c>
      <c r="M254" s="16"/>
    </row>
    <row r="255" spans="1:13" ht="14.5">
      <c r="A255" s="4">
        <v>4621</v>
      </c>
      <c r="B255" s="1" t="s">
        <v>374</v>
      </c>
      <c r="C255" s="46">
        <v>1.07315735</v>
      </c>
      <c r="D255" s="13">
        <v>1.2122267848419213</v>
      </c>
      <c r="E255" s="14">
        <v>1.0322234871417801</v>
      </c>
      <c r="F255" s="13">
        <v>1.0169544266009227</v>
      </c>
      <c r="G255" s="13">
        <v>0.9806870710823179</v>
      </c>
      <c r="H255" s="13">
        <v>0.76148024769645295</v>
      </c>
      <c r="I255" s="13">
        <v>1.0765318121434466</v>
      </c>
      <c r="J255" s="13">
        <v>0.90305979824098692</v>
      </c>
      <c r="K255" s="13">
        <v>3.0466186674913334</v>
      </c>
      <c r="L255" s="15">
        <v>2.9203825999999999</v>
      </c>
      <c r="M255" s="16"/>
    </row>
    <row r="256" spans="1:13" ht="14.5">
      <c r="A256" s="4">
        <v>4622</v>
      </c>
      <c r="B256" s="1" t="s">
        <v>162</v>
      </c>
      <c r="C256" s="46">
        <v>1.11025102</v>
      </c>
      <c r="D256" s="13">
        <v>1.3046477707780177</v>
      </c>
      <c r="E256" s="14">
        <v>1.0728580138572315</v>
      </c>
      <c r="F256" s="13">
        <v>0.96351757959122497</v>
      </c>
      <c r="G256" s="13">
        <v>1.0393415055452002</v>
      </c>
      <c r="H256" s="13">
        <v>0.72223573393900309</v>
      </c>
      <c r="I256" s="13">
        <v>1.1365138005288</v>
      </c>
      <c r="J256" s="13">
        <v>0.86290004925470309</v>
      </c>
      <c r="K256" s="13">
        <v>2.712918688417584</v>
      </c>
      <c r="L256" s="15">
        <v>1.55797728</v>
      </c>
      <c r="M256" s="16"/>
    </row>
    <row r="257" spans="1:13" ht="14.5">
      <c r="A257" s="4">
        <v>4623</v>
      </c>
      <c r="B257" s="1" t="s">
        <v>163</v>
      </c>
      <c r="C257" s="46">
        <v>1.10362246</v>
      </c>
      <c r="D257" s="13">
        <v>1.2179890357051628</v>
      </c>
      <c r="E257" s="14">
        <v>1.086787156158717</v>
      </c>
      <c r="F257" s="13">
        <v>0.92141281489896043</v>
      </c>
      <c r="G257" s="13">
        <v>1.3878227769163998</v>
      </c>
      <c r="H257" s="13">
        <v>0.70183317006146495</v>
      </c>
      <c r="I257" s="13">
        <v>1.3108692612032562</v>
      </c>
      <c r="J257" s="13">
        <v>0.67113931189973541</v>
      </c>
      <c r="K257" s="13">
        <v>2.1276030959856493</v>
      </c>
      <c r="L257" s="15">
        <v>0.45932835999999999</v>
      </c>
      <c r="M257" s="16"/>
    </row>
    <row r="258" spans="1:13" ht="14.5">
      <c r="A258" s="4">
        <v>4624</v>
      </c>
      <c r="B258" s="1" t="s">
        <v>375</v>
      </c>
      <c r="C258" s="46">
        <v>1.0265655899999999</v>
      </c>
      <c r="D258" s="13">
        <v>0.9422080872396229</v>
      </c>
      <c r="E258" s="14">
        <v>1.1929188124510071</v>
      </c>
      <c r="F258" s="13">
        <v>1.0908182491490426</v>
      </c>
      <c r="G258" s="13">
        <v>0.96254040122241935</v>
      </c>
      <c r="H258" s="13">
        <v>0.73603919594279832</v>
      </c>
      <c r="I258" s="13">
        <v>1.0261496521243405</v>
      </c>
      <c r="J258" s="13">
        <v>1.0008423225356851</v>
      </c>
      <c r="K258" s="13">
        <v>0.83538545777608997</v>
      </c>
      <c r="L258" s="15">
        <v>4.6587186599999999</v>
      </c>
      <c r="M258" s="16"/>
    </row>
    <row r="259" spans="1:13" ht="14.5">
      <c r="A259" s="4">
        <v>4625</v>
      </c>
      <c r="B259" s="1" t="s">
        <v>164</v>
      </c>
      <c r="C259" s="46">
        <v>1.1361502800000001</v>
      </c>
      <c r="D259" s="13">
        <v>1.0808158240341048</v>
      </c>
      <c r="E259" s="14">
        <v>1.3236144879727341</v>
      </c>
      <c r="F259" s="13">
        <v>1.1700461519570604</v>
      </c>
      <c r="G259" s="13">
        <v>1.166228054671937</v>
      </c>
      <c r="H259" s="13">
        <v>0.60137921809091255</v>
      </c>
      <c r="I259" s="13">
        <v>1.2165903716724424</v>
      </c>
      <c r="J259" s="13">
        <v>0.88990551656120154</v>
      </c>
      <c r="K259" s="13">
        <v>1.5943480393543632</v>
      </c>
      <c r="L259" s="15">
        <v>0.97181123999999997</v>
      </c>
      <c r="M259" s="16"/>
    </row>
    <row r="260" spans="1:13" ht="14.5">
      <c r="A260" s="4">
        <v>4626</v>
      </c>
      <c r="B260" s="1" t="s">
        <v>376</v>
      </c>
      <c r="C260" s="46">
        <v>0.99507802000000001</v>
      </c>
      <c r="D260" s="13">
        <v>0.85069040666500706</v>
      </c>
      <c r="E260" s="14">
        <v>1.165612230379101</v>
      </c>
      <c r="F260" s="13">
        <v>1.1281832359251263</v>
      </c>
      <c r="G260" s="13">
        <v>0.95144772808287481</v>
      </c>
      <c r="H260" s="13">
        <v>0.82383924672462516</v>
      </c>
      <c r="I260" s="13">
        <v>0.98187595559844187</v>
      </c>
      <c r="J260" s="13">
        <v>1.0095351314591137</v>
      </c>
      <c r="K260" s="13">
        <v>0.39994653545100556</v>
      </c>
      <c r="L260" s="15">
        <v>7.1989548000000001</v>
      </c>
      <c r="M260" s="16"/>
    </row>
    <row r="261" spans="1:13" ht="14.5">
      <c r="A261" s="4">
        <v>4627</v>
      </c>
      <c r="B261" s="1" t="s">
        <v>165</v>
      </c>
      <c r="C261" s="46">
        <v>1.0064591700000001</v>
      </c>
      <c r="D261" s="13">
        <v>0.84499608961309669</v>
      </c>
      <c r="E261" s="14">
        <v>1.2491646382970134</v>
      </c>
      <c r="F261" s="13">
        <v>1.1282420700543037</v>
      </c>
      <c r="G261" s="13">
        <v>0.95803699605198245</v>
      </c>
      <c r="H261" s="13">
        <v>0.69486491803103356</v>
      </c>
      <c r="I261" s="13">
        <v>0.95278801822044168</v>
      </c>
      <c r="J261" s="13">
        <v>1.0316418220012751</v>
      </c>
      <c r="K261" s="13">
        <v>0.19183867800854726</v>
      </c>
      <c r="L261" s="15">
        <v>5.4853630799999999</v>
      </c>
      <c r="M261" s="16"/>
    </row>
    <row r="262" spans="1:13" ht="14.5">
      <c r="A262" s="4">
        <v>4628</v>
      </c>
      <c r="B262" s="1" t="s">
        <v>166</v>
      </c>
      <c r="C262" s="46">
        <v>1.16771516</v>
      </c>
      <c r="D262" s="13">
        <v>1.3867285624204861</v>
      </c>
      <c r="E262" s="14">
        <v>1.1085903214866983</v>
      </c>
      <c r="F262" s="13">
        <v>0.85984976097453714</v>
      </c>
      <c r="G262" s="13">
        <v>1.2452948559705528</v>
      </c>
      <c r="H262" s="13">
        <v>0.83219487468758713</v>
      </c>
      <c r="I262" s="13">
        <v>1.2976318046599935</v>
      </c>
      <c r="J262" s="13">
        <v>1.0110340056942184</v>
      </c>
      <c r="K262" s="13">
        <v>1.7153474530108808</v>
      </c>
      <c r="L262" s="15">
        <v>0.70988777000000003</v>
      </c>
      <c r="M262" s="16"/>
    </row>
    <row r="263" spans="1:13" ht="14.5">
      <c r="A263" s="4">
        <v>4629</v>
      </c>
      <c r="B263" s="1" t="s">
        <v>167</v>
      </c>
      <c r="C263" s="46">
        <v>2.0331508199999999</v>
      </c>
      <c r="D263" s="13">
        <v>1.8964701857704793</v>
      </c>
      <c r="E263" s="14">
        <v>1.9933519092908205</v>
      </c>
      <c r="F263" s="13">
        <v>1.0256643591304575</v>
      </c>
      <c r="G263" s="13">
        <v>4.9759514452015674</v>
      </c>
      <c r="H263" s="13">
        <v>0.74564581390511142</v>
      </c>
      <c r="I263" s="13">
        <v>3.675818575744711</v>
      </c>
      <c r="J263" s="13">
        <v>1.1165183818152529</v>
      </c>
      <c r="K263" s="13">
        <v>4.407527297677281</v>
      </c>
      <c r="L263" s="15">
        <v>6.8734290000000003E-2</v>
      </c>
      <c r="M263" s="16"/>
    </row>
    <row r="264" spans="1:13" ht="14.5">
      <c r="A264" s="4">
        <v>4630</v>
      </c>
      <c r="B264" s="1" t="s">
        <v>168</v>
      </c>
      <c r="C264" s="46">
        <v>1.0369399800000001</v>
      </c>
      <c r="D264" s="13">
        <v>1.0363599401798229</v>
      </c>
      <c r="E264" s="14">
        <v>1.1182929004677533</v>
      </c>
      <c r="F264" s="13">
        <v>1.0269220335028524</v>
      </c>
      <c r="G264" s="13">
        <v>1.0491763213027321</v>
      </c>
      <c r="H264" s="13">
        <v>0.68252072145225195</v>
      </c>
      <c r="I264" s="13">
        <v>1.0988353054727467</v>
      </c>
      <c r="J264" s="13">
        <v>0.92267047618324449</v>
      </c>
      <c r="K264" s="13">
        <v>2.0774196451447526</v>
      </c>
      <c r="L264" s="15">
        <v>1.49620807</v>
      </c>
      <c r="M264" s="16"/>
    </row>
    <row r="265" spans="1:13" ht="14.5">
      <c r="A265" s="4">
        <v>4631</v>
      </c>
      <c r="B265" s="1" t="s">
        <v>377</v>
      </c>
      <c r="C265" s="46">
        <v>1.0165294600000001</v>
      </c>
      <c r="D265" s="13">
        <v>0.97279431338124012</v>
      </c>
      <c r="E265" s="14">
        <v>1.1705492800402086</v>
      </c>
      <c r="F265" s="13">
        <v>0.9982308914830349</v>
      </c>
      <c r="G265" s="13">
        <v>0.95565583248716368</v>
      </c>
      <c r="H265" s="13">
        <v>0.72293623865170442</v>
      </c>
      <c r="I265" s="13">
        <v>1.0200583883713914</v>
      </c>
      <c r="J265" s="13">
        <v>0.97748835081237995</v>
      </c>
      <c r="K265" s="13">
        <v>2.0261286384384514</v>
      </c>
      <c r="L265" s="15">
        <v>5.4604354400000004</v>
      </c>
      <c r="M265" s="16"/>
    </row>
    <row r="266" spans="1:13" ht="14.5">
      <c r="A266" s="4">
        <v>4632</v>
      </c>
      <c r="B266" s="1" t="s">
        <v>169</v>
      </c>
      <c r="C266" s="46">
        <v>1.0826744399999999</v>
      </c>
      <c r="D266" s="13">
        <v>1.1912082105450226</v>
      </c>
      <c r="E266" s="14">
        <v>1.0702868880522574</v>
      </c>
      <c r="F266" s="13">
        <v>0.84504883539656173</v>
      </c>
      <c r="G266" s="13">
        <v>1.291597661536209</v>
      </c>
      <c r="H266" s="13">
        <v>0.76819026337942131</v>
      </c>
      <c r="I266" s="13">
        <v>1.2640338243976943</v>
      </c>
      <c r="J266" s="13">
        <v>0.93367994260019616</v>
      </c>
      <c r="K266" s="13">
        <v>1.6838765456456199</v>
      </c>
      <c r="L266" s="15">
        <v>0.52714620000000001</v>
      </c>
      <c r="M266" s="16"/>
    </row>
    <row r="267" spans="1:13" ht="14.5">
      <c r="A267" s="4">
        <v>4633</v>
      </c>
      <c r="B267" s="1" t="s">
        <v>170</v>
      </c>
      <c r="C267" s="46">
        <v>1.66948338</v>
      </c>
      <c r="D267" s="13">
        <v>1.9111131632529377</v>
      </c>
      <c r="E267" s="14">
        <v>1.4163128254724517</v>
      </c>
      <c r="F267" s="13">
        <v>0.55903281790660841</v>
      </c>
      <c r="G267" s="13">
        <v>3.9704758352531546</v>
      </c>
      <c r="H267" s="13">
        <v>0.60017538291532158</v>
      </c>
      <c r="I267" s="13">
        <v>2.8860620616876194</v>
      </c>
      <c r="J267" s="13">
        <v>0.93743358596840232</v>
      </c>
      <c r="K267" s="13">
        <v>1.397746760959071</v>
      </c>
      <c r="L267" s="15">
        <v>9.0912560000000003E-2</v>
      </c>
      <c r="M267" s="16"/>
    </row>
    <row r="268" spans="1:13" ht="14.5">
      <c r="A268" s="4">
        <v>4634</v>
      </c>
      <c r="B268" s="1" t="s">
        <v>171</v>
      </c>
      <c r="C268" s="46">
        <v>1.3480676700000001</v>
      </c>
      <c r="D268" s="13">
        <v>1.5932724899656694</v>
      </c>
      <c r="E268" s="14">
        <v>1.2731394816018384</v>
      </c>
      <c r="F268" s="13">
        <v>0.89466447473309096</v>
      </c>
      <c r="G268" s="13">
        <v>1.8407528829806097</v>
      </c>
      <c r="H268" s="13">
        <v>0.60227941329397616</v>
      </c>
      <c r="I268" s="13">
        <v>1.7981397614325594</v>
      </c>
      <c r="J268" s="13">
        <v>0.81166856372723895</v>
      </c>
      <c r="K268" s="13">
        <v>5.5800096091927154</v>
      </c>
      <c r="L268" s="15">
        <v>0.30059796999999999</v>
      </c>
      <c r="M268" s="16"/>
    </row>
    <row r="269" spans="1:13" ht="14.5">
      <c r="A269" s="4">
        <v>4635</v>
      </c>
      <c r="B269" s="1" t="s">
        <v>172</v>
      </c>
      <c r="C269" s="46">
        <v>1.28000209</v>
      </c>
      <c r="D269" s="13">
        <v>1.5532070493971415</v>
      </c>
      <c r="E269" s="14">
        <v>1.2001014186008974</v>
      </c>
      <c r="F269" s="13">
        <v>0.78400214220292819</v>
      </c>
      <c r="G269" s="13">
        <v>1.5953907766852591</v>
      </c>
      <c r="H269" s="13">
        <v>0.68937867382035678</v>
      </c>
      <c r="I269" s="13">
        <v>1.7475502869128758</v>
      </c>
      <c r="J269" s="13">
        <v>0.78637631224893401</v>
      </c>
      <c r="K269" s="13">
        <v>5.8506605963260272</v>
      </c>
      <c r="L269" s="15">
        <v>0.40965637999999999</v>
      </c>
      <c r="M269" s="16"/>
    </row>
    <row r="270" spans="1:13" ht="14.5">
      <c r="A270" s="4">
        <v>4636</v>
      </c>
      <c r="B270" s="1" t="s">
        <v>173</v>
      </c>
      <c r="C270" s="46">
        <v>1.4476769300000001</v>
      </c>
      <c r="D270" s="13">
        <v>1.5994908268608838</v>
      </c>
      <c r="E270" s="14">
        <v>1.2163761043222641</v>
      </c>
      <c r="F270" s="13">
        <v>0.78760660669281246</v>
      </c>
      <c r="G270" s="13">
        <v>2.9132029382386264</v>
      </c>
      <c r="H270" s="13">
        <v>0.61605547694585339</v>
      </c>
      <c r="I270" s="13">
        <v>2.4635541995403596</v>
      </c>
      <c r="J270" s="13">
        <v>0.87674374923305542</v>
      </c>
      <c r="K270" s="13">
        <v>6.4741940829334794</v>
      </c>
      <c r="L270" s="15">
        <v>0.13893491999999999</v>
      </c>
      <c r="M270" s="16"/>
    </row>
    <row r="271" spans="1:13" ht="14.5">
      <c r="A271" s="4">
        <v>4637</v>
      </c>
      <c r="B271" s="1" t="s">
        <v>174</v>
      </c>
      <c r="C271" s="46">
        <v>1.3306165599999999</v>
      </c>
      <c r="D271" s="13">
        <v>1.7305889697892112</v>
      </c>
      <c r="E271" s="14">
        <v>1.0229628712080037</v>
      </c>
      <c r="F271" s="13">
        <v>0.63899154814983206</v>
      </c>
      <c r="G271" s="13">
        <v>2.1047968745398808</v>
      </c>
      <c r="H271" s="13">
        <v>0.7566904293133625</v>
      </c>
      <c r="I271" s="13">
        <v>1.922547065219685</v>
      </c>
      <c r="J271" s="13">
        <v>0.84902923102469474</v>
      </c>
      <c r="K271" s="13">
        <v>5.8793315730909761</v>
      </c>
      <c r="L271" s="15">
        <v>0.23278014</v>
      </c>
      <c r="M271" s="16"/>
    </row>
    <row r="272" spans="1:13" ht="14.5">
      <c r="A272" s="4">
        <v>4638</v>
      </c>
      <c r="B272" s="1" t="s">
        <v>175</v>
      </c>
      <c r="C272" s="46">
        <v>1.13300991</v>
      </c>
      <c r="D272" s="13">
        <v>1.3603514245998916</v>
      </c>
      <c r="E272" s="14">
        <v>1.0766194745889868</v>
      </c>
      <c r="F272" s="13">
        <v>0.66551783743744686</v>
      </c>
      <c r="G272" s="13">
        <v>1.2978708964910679</v>
      </c>
      <c r="H272" s="13">
        <v>0.83612790180175456</v>
      </c>
      <c r="I272" s="13">
        <v>1.4630314837237559</v>
      </c>
      <c r="J272" s="13">
        <v>0.96470790853300648</v>
      </c>
      <c r="K272" s="13">
        <v>2.5960726362195041</v>
      </c>
      <c r="L272" s="15">
        <v>0.72345132999999995</v>
      </c>
      <c r="M272" s="16"/>
    </row>
    <row r="273" spans="1:13" ht="14.5">
      <c r="A273" s="4">
        <v>4639</v>
      </c>
      <c r="B273" s="1" t="s">
        <v>176</v>
      </c>
      <c r="C273" s="46">
        <v>1.2316000600000001</v>
      </c>
      <c r="D273" s="13">
        <v>1.5313798035032118</v>
      </c>
      <c r="E273" s="14">
        <v>1.0586329644100338</v>
      </c>
      <c r="F273" s="13">
        <v>0.89038130496718837</v>
      </c>
      <c r="G273" s="13">
        <v>1.5036517996337699</v>
      </c>
      <c r="H273" s="13">
        <v>0.67412602894725482</v>
      </c>
      <c r="I273" s="13">
        <v>1.4786557545691297</v>
      </c>
      <c r="J273" s="13">
        <v>0.74547835133386986</v>
      </c>
      <c r="K273" s="13">
        <v>7.4623882534704231</v>
      </c>
      <c r="L273" s="15">
        <v>0.4714256</v>
      </c>
      <c r="M273" s="16"/>
    </row>
    <row r="274" spans="1:13" ht="14.5">
      <c r="A274" s="4">
        <v>4640</v>
      </c>
      <c r="B274" s="1" t="s">
        <v>378</v>
      </c>
      <c r="C274" s="46">
        <v>1.03095139</v>
      </c>
      <c r="D274" s="13">
        <v>1.0352658020194296</v>
      </c>
      <c r="E274" s="14">
        <v>1.0201873387645346</v>
      </c>
      <c r="F274" s="13">
        <v>1.1816976131974388</v>
      </c>
      <c r="G274" s="13">
        <v>1.0135627139730861</v>
      </c>
      <c r="H274" s="13">
        <v>0.71183965300375585</v>
      </c>
      <c r="I274" s="13">
        <v>1.0574523108631222</v>
      </c>
      <c r="J274" s="13">
        <v>0.85342336257000373</v>
      </c>
      <c r="K274" s="13">
        <v>2.7338868093499689</v>
      </c>
      <c r="L274" s="15">
        <v>2.2121444499999998</v>
      </c>
      <c r="M274" s="16"/>
    </row>
    <row r="275" spans="1:13" ht="14.5">
      <c r="A275" s="4">
        <v>4641</v>
      </c>
      <c r="B275" s="1" t="s">
        <v>177</v>
      </c>
      <c r="C275" s="46">
        <v>1.1778455699999999</v>
      </c>
      <c r="D275" s="13">
        <v>1.3528011544983078</v>
      </c>
      <c r="E275" s="14">
        <v>0.97271096745356356</v>
      </c>
      <c r="F275" s="13">
        <v>0.91516702274836625</v>
      </c>
      <c r="G275" s="13">
        <v>1.785249165477405</v>
      </c>
      <c r="H275" s="13">
        <v>0.75194556961352621</v>
      </c>
      <c r="I275" s="13">
        <v>1.5620652130770398</v>
      </c>
      <c r="J275" s="13">
        <v>0.73179558854066351</v>
      </c>
      <c r="K275" s="13">
        <v>5.0332569116803283</v>
      </c>
      <c r="L275" s="15">
        <v>0.32149318999999998</v>
      </c>
      <c r="M275" s="16"/>
    </row>
    <row r="276" spans="1:13" ht="14.5">
      <c r="A276" s="4">
        <v>4642</v>
      </c>
      <c r="B276" s="1" t="s">
        <v>178</v>
      </c>
      <c r="C276" s="46">
        <v>1.1721308100000001</v>
      </c>
      <c r="D276" s="13">
        <v>1.276091495124458</v>
      </c>
      <c r="E276" s="14">
        <v>1.0581815307316618</v>
      </c>
      <c r="F276" s="13">
        <v>0.95460016053533348</v>
      </c>
      <c r="G276" s="13">
        <v>1.6276037030862562</v>
      </c>
      <c r="H276" s="13">
        <v>0.75525085269553949</v>
      </c>
      <c r="I276" s="13">
        <v>1.4952515410177445</v>
      </c>
      <c r="J276" s="13">
        <v>0.88029642205588776</v>
      </c>
      <c r="K276" s="13">
        <v>6.019196214772589</v>
      </c>
      <c r="L276" s="15">
        <v>0.39077736000000002</v>
      </c>
      <c r="M276" s="16"/>
    </row>
    <row r="277" spans="1:13" ht="14.5">
      <c r="A277" s="4">
        <v>4643</v>
      </c>
      <c r="B277" s="1" t="s">
        <v>179</v>
      </c>
      <c r="C277" s="46">
        <v>1.09354416</v>
      </c>
      <c r="D277" s="13">
        <v>1.4279855642590964</v>
      </c>
      <c r="E277" s="14">
        <v>0.93221967193693789</v>
      </c>
      <c r="F277" s="13">
        <v>0.81365613251039881</v>
      </c>
      <c r="G277" s="13">
        <v>1.1191230202599616</v>
      </c>
      <c r="H277" s="13">
        <v>0.7588463526227387</v>
      </c>
      <c r="I277" s="13">
        <v>1.1536813715688137</v>
      </c>
      <c r="J277" s="13">
        <v>0.76941913584109156</v>
      </c>
      <c r="K277" s="13">
        <v>0.38727258532871989</v>
      </c>
      <c r="L277" s="15">
        <v>0.94871651999999995</v>
      </c>
      <c r="M277" s="16"/>
    </row>
    <row r="278" spans="1:13" ht="14.5">
      <c r="A278" s="4">
        <v>4644</v>
      </c>
      <c r="B278" s="1" t="s">
        <v>180</v>
      </c>
      <c r="C278" s="46">
        <v>1.1665311599999999</v>
      </c>
      <c r="D278" s="13">
        <v>1.3539922138124569</v>
      </c>
      <c r="E278" s="14">
        <v>1.0658080417256053</v>
      </c>
      <c r="F278" s="13">
        <v>1.1153819521374904</v>
      </c>
      <c r="G278" s="13">
        <v>1.1682227289991352</v>
      </c>
      <c r="H278" s="13">
        <v>0.68199534819045993</v>
      </c>
      <c r="I278" s="13">
        <v>1.22955352040045</v>
      </c>
      <c r="J278" s="13">
        <v>0.80187027612378992</v>
      </c>
      <c r="K278" s="13">
        <v>5.7977304795071909</v>
      </c>
      <c r="L278" s="15">
        <v>0.96191349999999998</v>
      </c>
      <c r="M278" s="16"/>
    </row>
    <row r="279" spans="1:13" ht="14.5">
      <c r="A279" s="4">
        <v>4645</v>
      </c>
      <c r="B279" s="1" t="s">
        <v>181</v>
      </c>
      <c r="C279" s="46">
        <v>1.25118073</v>
      </c>
      <c r="D279" s="13">
        <v>1.5083471063682958</v>
      </c>
      <c r="E279" s="14">
        <v>1.1776752994416957</v>
      </c>
      <c r="F279" s="13">
        <v>0.92025127259387152</v>
      </c>
      <c r="G279" s="13">
        <v>1.4286214406018385</v>
      </c>
      <c r="H279" s="13">
        <v>0.60398986331055304</v>
      </c>
      <c r="I279" s="13">
        <v>1.5302641241343979</v>
      </c>
      <c r="J279" s="13">
        <v>0.85329030553822161</v>
      </c>
      <c r="K279" s="13">
        <v>4.9618754207144704</v>
      </c>
      <c r="L279" s="15">
        <v>0.54089304999999999</v>
      </c>
      <c r="M279" s="16"/>
    </row>
    <row r="280" spans="1:13" ht="14.5">
      <c r="A280" s="4">
        <v>4646</v>
      </c>
      <c r="B280" s="1" t="s">
        <v>182</v>
      </c>
      <c r="C280" s="46">
        <v>1.2631746100000001</v>
      </c>
      <c r="D280" s="13">
        <v>1.5287812860782639</v>
      </c>
      <c r="E280" s="14">
        <v>1.1725452000683112</v>
      </c>
      <c r="F280" s="13">
        <v>0.92764094146279641</v>
      </c>
      <c r="G280" s="13">
        <v>1.4026048916949656</v>
      </c>
      <c r="H280" s="13">
        <v>0.63241057747601603</v>
      </c>
      <c r="I280" s="13">
        <v>1.4154844641758002</v>
      </c>
      <c r="J280" s="13">
        <v>1.1080392417242511</v>
      </c>
      <c r="K280" s="13">
        <v>5.0782991981351859</v>
      </c>
      <c r="L280" s="15">
        <v>0.52164745000000001</v>
      </c>
      <c r="M280" s="16"/>
    </row>
    <row r="281" spans="1:13" ht="14.5">
      <c r="A281" s="4">
        <v>4647</v>
      </c>
      <c r="B281" s="1" t="s">
        <v>379</v>
      </c>
      <c r="C281" s="46">
        <v>1.0366115300000001</v>
      </c>
      <c r="D281" s="13">
        <v>1.0088141740282615</v>
      </c>
      <c r="E281" s="14">
        <v>1.1293899394750346</v>
      </c>
      <c r="F281" s="13">
        <v>1.1013985936655699</v>
      </c>
      <c r="G281" s="13">
        <v>0.9724713927549834</v>
      </c>
      <c r="H281" s="13">
        <v>0.73853558312164247</v>
      </c>
      <c r="I281" s="13">
        <v>1.0274166636949233</v>
      </c>
      <c r="J281" s="13">
        <v>0.91847781065651002</v>
      </c>
      <c r="K281" s="13">
        <v>2.8668515627447619</v>
      </c>
      <c r="L281" s="15">
        <v>4.06192172</v>
      </c>
      <c r="M281" s="16"/>
    </row>
    <row r="282" spans="1:13" ht="14.5">
      <c r="A282" s="4">
        <v>4648</v>
      </c>
      <c r="B282" s="1" t="s">
        <v>183</v>
      </c>
      <c r="C282" s="46">
        <v>1.2522451299999999</v>
      </c>
      <c r="D282" s="13">
        <v>1.6286558507460798</v>
      </c>
      <c r="E282" s="14">
        <v>1.1074713089962227</v>
      </c>
      <c r="F282" s="13">
        <v>0.81439279339419013</v>
      </c>
      <c r="G282" s="13">
        <v>1.3498028352371787</v>
      </c>
      <c r="H282" s="13">
        <v>0.68654200263353171</v>
      </c>
      <c r="I282" s="13">
        <v>1.5464391445943939</v>
      </c>
      <c r="J282" s="13">
        <v>0.79698551062275547</v>
      </c>
      <c r="K282" s="13">
        <v>3.7231009530589869</v>
      </c>
      <c r="L282" s="15">
        <v>0.63950384999999998</v>
      </c>
      <c r="M282" s="16"/>
    </row>
    <row r="283" spans="1:13" ht="14.5">
      <c r="A283" s="4">
        <v>4649</v>
      </c>
      <c r="B283" s="1" t="s">
        <v>380</v>
      </c>
      <c r="C283" s="46">
        <v>1.08094877</v>
      </c>
      <c r="D283" s="13">
        <v>1.1860899083782925</v>
      </c>
      <c r="E283" s="14">
        <v>1.0866146970637276</v>
      </c>
      <c r="F283" s="13">
        <v>1.020345574512646</v>
      </c>
      <c r="G283" s="13">
        <v>1.0428656441108337</v>
      </c>
      <c r="H283" s="13">
        <v>0.69080716053183033</v>
      </c>
      <c r="I283" s="13">
        <v>1.1358088238376116</v>
      </c>
      <c r="J283" s="13">
        <v>0.85674213188491999</v>
      </c>
      <c r="K283" s="13">
        <v>3.18826016644593</v>
      </c>
      <c r="L283" s="15">
        <v>1.7484170999999999</v>
      </c>
      <c r="M283" s="16"/>
    </row>
    <row r="284" spans="1:13" ht="14.5">
      <c r="A284" s="4">
        <v>4650</v>
      </c>
      <c r="B284" s="1" t="s">
        <v>184</v>
      </c>
      <c r="C284" s="46">
        <v>1.1701900000000001</v>
      </c>
      <c r="D284" s="13">
        <v>1.3993694633364697</v>
      </c>
      <c r="E284" s="14">
        <v>1.1090504903031611</v>
      </c>
      <c r="F284" s="13">
        <v>1.0117569418521923</v>
      </c>
      <c r="G284" s="13">
        <v>1.1120879585840771</v>
      </c>
      <c r="H284" s="13">
        <v>0.68679171864187838</v>
      </c>
      <c r="I284" s="13">
        <v>1.2250616115024253</v>
      </c>
      <c r="J284" s="13">
        <v>0.78875672116989792</v>
      </c>
      <c r="K284" s="13">
        <v>5.0541326694488715</v>
      </c>
      <c r="L284" s="15">
        <v>1.08123623</v>
      </c>
      <c r="M284" s="16"/>
    </row>
    <row r="285" spans="1:13" ht="14.5">
      <c r="A285" s="4">
        <v>4651</v>
      </c>
      <c r="B285" s="1" t="s">
        <v>185</v>
      </c>
      <c r="C285" s="46">
        <v>1.0965100400000001</v>
      </c>
      <c r="D285" s="13">
        <v>1.1826352027885167</v>
      </c>
      <c r="E285" s="14">
        <v>1.1279701996551399</v>
      </c>
      <c r="F285" s="13">
        <v>0.98673901688168142</v>
      </c>
      <c r="G285" s="13">
        <v>1.0845665889736038</v>
      </c>
      <c r="H285" s="13">
        <v>0.71942478065533</v>
      </c>
      <c r="I285" s="13">
        <v>1.1649051872342255</v>
      </c>
      <c r="J285" s="13">
        <v>0.91244282793486897</v>
      </c>
      <c r="K285" s="13">
        <v>4.3124583851026399</v>
      </c>
      <c r="L285" s="15">
        <v>1.3290462700000001</v>
      </c>
      <c r="M285" s="16"/>
    </row>
    <row r="286" spans="1:13" ht="14.5">
      <c r="A286" s="4">
        <v>5001</v>
      </c>
      <c r="B286" s="1" t="s">
        <v>207</v>
      </c>
      <c r="C286" s="46">
        <v>0.90847728999999999</v>
      </c>
      <c r="D286" s="13">
        <v>0.85323435526449887</v>
      </c>
      <c r="E286" s="14">
        <v>0.90263321753253001</v>
      </c>
      <c r="F286" s="13">
        <v>1.0189832601632769</v>
      </c>
      <c r="G286" s="13">
        <v>0.93106783321045294</v>
      </c>
      <c r="H286" s="13">
        <v>0.94723940575369825</v>
      </c>
      <c r="I286" s="13">
        <v>0.8907679614186863</v>
      </c>
      <c r="J286" s="13">
        <v>0.94428889087610735</v>
      </c>
      <c r="K286" s="13">
        <v>0.14677762810647249</v>
      </c>
      <c r="L286" s="15">
        <v>38.695573439999997</v>
      </c>
      <c r="M286" s="16"/>
    </row>
    <row r="287" spans="1:13" ht="14.5">
      <c r="A287" s="4">
        <v>5006</v>
      </c>
      <c r="B287" s="1" t="s">
        <v>381</v>
      </c>
      <c r="C287" s="46">
        <v>1.0466806399999999</v>
      </c>
      <c r="D287" s="13">
        <v>1.1948017269075557</v>
      </c>
      <c r="E287" s="14">
        <v>1.0007512908300025</v>
      </c>
      <c r="F287" s="13">
        <v>0.90346675769853357</v>
      </c>
      <c r="G287" s="13">
        <v>0.95670153569223004</v>
      </c>
      <c r="H287" s="13">
        <v>0.86179124069653523</v>
      </c>
      <c r="I287" s="13">
        <v>1.0574955910768271</v>
      </c>
      <c r="J287" s="13">
        <v>0.98397978650362383</v>
      </c>
      <c r="K287" s="13">
        <v>2.6370689898799098</v>
      </c>
      <c r="L287" s="15">
        <v>4.3841480800000001</v>
      </c>
      <c r="M287" s="16"/>
    </row>
    <row r="288" spans="1:13" ht="14.5">
      <c r="A288" s="4">
        <v>5007</v>
      </c>
      <c r="B288" s="1" t="s">
        <v>382</v>
      </c>
      <c r="C288" s="46">
        <v>1.05714256</v>
      </c>
      <c r="D288" s="13">
        <v>1.2133969660522896</v>
      </c>
      <c r="E288" s="14">
        <v>1.0202695052835669</v>
      </c>
      <c r="F288" s="13">
        <v>0.89224306609725157</v>
      </c>
      <c r="G288" s="13">
        <v>0.98475472303259615</v>
      </c>
      <c r="H288" s="13">
        <v>0.85280355121007523</v>
      </c>
      <c r="I288" s="13">
        <v>1.0751308572975344</v>
      </c>
      <c r="J288" s="13">
        <v>0.99348819273609656</v>
      </c>
      <c r="K288" s="13">
        <v>1.5401368177791932</v>
      </c>
      <c r="L288" s="15">
        <v>2.7376410199999999</v>
      </c>
      <c r="M288" s="16"/>
    </row>
    <row r="289" spans="1:13" ht="14.5">
      <c r="A289" s="4">
        <v>5014</v>
      </c>
      <c r="B289" s="1" t="s">
        <v>208</v>
      </c>
      <c r="C289" s="46">
        <v>1.0437035400000001</v>
      </c>
      <c r="D289" s="13">
        <v>1.043345561098169</v>
      </c>
      <c r="E289" s="14">
        <v>1.0356112429693107</v>
      </c>
      <c r="F289" s="13">
        <v>1.0567617425321483</v>
      </c>
      <c r="G289" s="13">
        <v>1.1601518927136663</v>
      </c>
      <c r="H289" s="13">
        <v>0.80600182058466485</v>
      </c>
      <c r="I289" s="13">
        <v>1.1583497253907407</v>
      </c>
      <c r="J289" s="13">
        <v>0.97689559410806293</v>
      </c>
      <c r="K289" s="13">
        <v>1.518444557140586</v>
      </c>
      <c r="L289" s="15">
        <v>0.97694340000000002</v>
      </c>
      <c r="M289" s="16"/>
    </row>
    <row r="290" spans="1:13" ht="14.5">
      <c r="A290" s="4">
        <v>5020</v>
      </c>
      <c r="B290" s="1" t="s">
        <v>209</v>
      </c>
      <c r="C290" s="46">
        <v>1.4431132600000001</v>
      </c>
      <c r="D290" s="13">
        <v>1.7131357918598569</v>
      </c>
      <c r="E290" s="14">
        <v>1.1816500652939119</v>
      </c>
      <c r="F290" s="13">
        <v>0.83741069115545685</v>
      </c>
      <c r="G290" s="13">
        <v>2.5988093605981968</v>
      </c>
      <c r="H290" s="13">
        <v>0.66087066220121737</v>
      </c>
      <c r="I290" s="13">
        <v>2.3361842183029133</v>
      </c>
      <c r="J290" s="13">
        <v>0.69556613532852996</v>
      </c>
      <c r="K290" s="13">
        <v>4.1870214763117568</v>
      </c>
      <c r="L290" s="15">
        <v>0.16422913</v>
      </c>
      <c r="M290" s="16"/>
    </row>
    <row r="291" spans="1:13" ht="14.5">
      <c r="A291" s="4">
        <v>5021</v>
      </c>
      <c r="B291" s="1" t="s">
        <v>210</v>
      </c>
      <c r="C291" s="46">
        <v>1.0354282800000001</v>
      </c>
      <c r="D291" s="13">
        <v>1.1175489782947066</v>
      </c>
      <c r="E291" s="14">
        <v>1.0086627734097735</v>
      </c>
      <c r="F291" s="13">
        <v>0.97432721180414206</v>
      </c>
      <c r="G291" s="13">
        <v>1.0457814335400013</v>
      </c>
      <c r="H291" s="13">
        <v>0.76411046922064374</v>
      </c>
      <c r="I291" s="13">
        <v>1.0952253688237035</v>
      </c>
      <c r="J291" s="13">
        <v>0.91608644666716854</v>
      </c>
      <c r="K291" s="13">
        <v>3.4078036431841934</v>
      </c>
      <c r="L291" s="15">
        <v>1.30650142</v>
      </c>
      <c r="M291" s="16"/>
    </row>
    <row r="292" spans="1:13" ht="14.5">
      <c r="A292" s="4">
        <v>5022</v>
      </c>
      <c r="B292" s="1" t="s">
        <v>211</v>
      </c>
      <c r="C292" s="46">
        <v>1.17720344</v>
      </c>
      <c r="D292" s="13">
        <v>1.3357865672586771</v>
      </c>
      <c r="E292" s="14">
        <v>1.0209937520336931</v>
      </c>
      <c r="F292" s="13">
        <v>0.92856116493759455</v>
      </c>
      <c r="G292" s="13">
        <v>1.4938782627474132</v>
      </c>
      <c r="H292" s="13">
        <v>0.77016744791321023</v>
      </c>
      <c r="I292" s="13">
        <v>1.4937983774253916</v>
      </c>
      <c r="J292" s="13">
        <v>1.016545150896299</v>
      </c>
      <c r="K292" s="13">
        <v>6.8836568833694685</v>
      </c>
      <c r="L292" s="15">
        <v>0.44576479000000002</v>
      </c>
      <c r="M292" s="16"/>
    </row>
    <row r="293" spans="1:13" ht="14.5">
      <c r="A293" s="4">
        <v>5025</v>
      </c>
      <c r="B293" s="1" t="s">
        <v>212</v>
      </c>
      <c r="C293" s="46">
        <v>1.0333753699999999</v>
      </c>
      <c r="D293" s="13">
        <v>1.2431328029370285</v>
      </c>
      <c r="E293" s="14">
        <v>0.86839930921485153</v>
      </c>
      <c r="F293" s="13">
        <v>0.89956800898717193</v>
      </c>
      <c r="G293" s="13">
        <v>1.0968227624853393</v>
      </c>
      <c r="H293" s="13">
        <v>0.7947099705531806</v>
      </c>
      <c r="I293" s="13">
        <v>1.1734847223294647</v>
      </c>
      <c r="J293" s="13">
        <v>0.7962813396424786</v>
      </c>
      <c r="K293" s="13">
        <v>2.1514738597664582</v>
      </c>
      <c r="L293" s="15">
        <v>1.0214832199999999</v>
      </c>
      <c r="M293" s="16"/>
    </row>
    <row r="294" spans="1:13" ht="14.5">
      <c r="A294" s="4">
        <v>5026</v>
      </c>
      <c r="B294" s="1" t="s">
        <v>213</v>
      </c>
      <c r="C294" s="46">
        <v>1.16434438</v>
      </c>
      <c r="D294" s="13">
        <v>1.4507940358750779</v>
      </c>
      <c r="E294" s="14">
        <v>0.97813723286496812</v>
      </c>
      <c r="F294" s="13">
        <v>0.69627415656518954</v>
      </c>
      <c r="G294" s="13">
        <v>1.6800877216178107</v>
      </c>
      <c r="H294" s="13">
        <v>0.67349899864884777</v>
      </c>
      <c r="I294" s="13">
        <v>1.5386984549652294</v>
      </c>
      <c r="J294" s="13">
        <v>0.69164425562558096</v>
      </c>
      <c r="K294" s="13">
        <v>6.0100438099135287</v>
      </c>
      <c r="L294" s="15">
        <v>0.36090085999999999</v>
      </c>
      <c r="M294" s="16"/>
    </row>
    <row r="295" spans="1:13" ht="14.5">
      <c r="A295" s="4">
        <v>5027</v>
      </c>
      <c r="B295" s="1" t="s">
        <v>214</v>
      </c>
      <c r="C295" s="46">
        <v>1.1143962700000001</v>
      </c>
      <c r="D295" s="13">
        <v>1.2470654971067148</v>
      </c>
      <c r="E295" s="14">
        <v>1.0680788720939267</v>
      </c>
      <c r="F295" s="13">
        <v>1.0164223446490739</v>
      </c>
      <c r="G295" s="13">
        <v>1.1178818513193765</v>
      </c>
      <c r="H295" s="13">
        <v>0.7045265422898721</v>
      </c>
      <c r="I295" s="13">
        <v>1.2300358910209472</v>
      </c>
      <c r="J295" s="13">
        <v>0.8710174995299591</v>
      </c>
      <c r="K295" s="13">
        <v>5.5712278129781794</v>
      </c>
      <c r="L295" s="15">
        <v>1.11331224</v>
      </c>
      <c r="M295" s="16"/>
    </row>
    <row r="296" spans="1:13" ht="14.5">
      <c r="A296" s="4">
        <v>5028</v>
      </c>
      <c r="B296" s="1" t="s">
        <v>215</v>
      </c>
      <c r="C296" s="46">
        <v>1.0134004599999999</v>
      </c>
      <c r="D296" s="13">
        <v>1.0093945266790552</v>
      </c>
      <c r="E296" s="14">
        <v>1.0868667268915468</v>
      </c>
      <c r="F296" s="13">
        <v>1.0395773778130835</v>
      </c>
      <c r="G296" s="13">
        <v>0.97965329398911671</v>
      </c>
      <c r="H296" s="13">
        <v>0.75019316093870969</v>
      </c>
      <c r="I296" s="13">
        <v>1.010693817040597</v>
      </c>
      <c r="J296" s="13">
        <v>0.90034397431524216</v>
      </c>
      <c r="K296" s="13">
        <v>1.8009413780390877</v>
      </c>
      <c r="L296" s="15">
        <v>3.15792831</v>
      </c>
      <c r="M296" s="16"/>
    </row>
    <row r="297" spans="1:13" ht="14.5">
      <c r="A297" s="4">
        <v>5029</v>
      </c>
      <c r="B297" s="1" t="s">
        <v>216</v>
      </c>
      <c r="C297" s="46">
        <v>1.0495772400000001</v>
      </c>
      <c r="D297" s="13">
        <v>0.8921312963322221</v>
      </c>
      <c r="E297" s="14">
        <v>1.3174425729924879</v>
      </c>
      <c r="F297" s="13">
        <v>1.1075438567715821</v>
      </c>
      <c r="G297" s="13">
        <v>1.0412898912831616</v>
      </c>
      <c r="H297" s="13">
        <v>0.68120850199010985</v>
      </c>
      <c r="I297" s="13">
        <v>1.021932814596064</v>
      </c>
      <c r="J297" s="13">
        <v>1.0179834863994341</v>
      </c>
      <c r="K297" s="13">
        <v>1.9105875357062292</v>
      </c>
      <c r="L297" s="15">
        <v>1.5339661</v>
      </c>
      <c r="M297" s="16"/>
    </row>
    <row r="298" spans="1:13" ht="14.5">
      <c r="A298" s="4">
        <v>5031</v>
      </c>
      <c r="B298" s="1" t="s">
        <v>217</v>
      </c>
      <c r="C298" s="46">
        <v>0.99412396000000003</v>
      </c>
      <c r="D298" s="13">
        <v>0.85272848420179226</v>
      </c>
      <c r="E298" s="14">
        <v>1.1631773209413552</v>
      </c>
      <c r="F298" s="13">
        <v>1.1732918607179859</v>
      </c>
      <c r="G298" s="13">
        <v>0.98857742056908138</v>
      </c>
      <c r="H298" s="13">
        <v>0.73564110069656174</v>
      </c>
      <c r="I298" s="13">
        <v>0.9506792934923598</v>
      </c>
      <c r="J298" s="13">
        <v>0.90940739058093911</v>
      </c>
      <c r="K298" s="13">
        <v>0.50325554776329917</v>
      </c>
      <c r="L298" s="15">
        <v>2.6553431700000001</v>
      </c>
      <c r="M298" s="16"/>
    </row>
    <row r="299" spans="1:13" ht="14.5">
      <c r="A299" s="4">
        <v>5032</v>
      </c>
      <c r="B299" s="1" t="s">
        <v>218</v>
      </c>
      <c r="C299" s="46">
        <v>1.12231649</v>
      </c>
      <c r="D299" s="13">
        <v>1.34913642984914</v>
      </c>
      <c r="E299" s="14">
        <v>0.97586713085732402</v>
      </c>
      <c r="F299" s="13">
        <v>0.96838383878468792</v>
      </c>
      <c r="G299" s="13">
        <v>1.2124853405289577</v>
      </c>
      <c r="H299" s="13">
        <v>0.7155237489804035</v>
      </c>
      <c r="I299" s="13">
        <v>1.255896784019026</v>
      </c>
      <c r="J299" s="13">
        <v>0.79973657117195152</v>
      </c>
      <c r="K299" s="13">
        <v>4.3400411230580449</v>
      </c>
      <c r="L299" s="15">
        <v>0.75039518000000005</v>
      </c>
      <c r="M299" s="16"/>
    </row>
    <row r="300" spans="1:13" ht="14.5">
      <c r="A300" s="4">
        <v>5033</v>
      </c>
      <c r="B300" s="1" t="s">
        <v>219</v>
      </c>
      <c r="C300" s="46">
        <v>1.47522851</v>
      </c>
      <c r="D300" s="13">
        <v>1.7708864844655019</v>
      </c>
      <c r="E300" s="14">
        <v>1.1411131723069332</v>
      </c>
      <c r="F300" s="13">
        <v>0.81244056557843325</v>
      </c>
      <c r="G300" s="13">
        <v>2.9113418544249496</v>
      </c>
      <c r="H300" s="13">
        <v>0.67825753660053545</v>
      </c>
      <c r="I300" s="13">
        <v>2.3356605423942249</v>
      </c>
      <c r="J300" s="13">
        <v>0.58093267927975356</v>
      </c>
      <c r="K300" s="13">
        <v>6.9112220227576691</v>
      </c>
      <c r="L300" s="15">
        <v>0.13911820999999999</v>
      </c>
      <c r="M300" s="16"/>
    </row>
    <row r="301" spans="1:13" ht="14.5">
      <c r="A301" s="4">
        <v>5034</v>
      </c>
      <c r="B301" s="1" t="s">
        <v>220</v>
      </c>
      <c r="C301" s="46">
        <v>1.17269103</v>
      </c>
      <c r="D301" s="13">
        <v>1.3513415854642883</v>
      </c>
      <c r="E301" s="14">
        <v>1.0258216977416339</v>
      </c>
      <c r="F301" s="13">
        <v>0.86979063430817083</v>
      </c>
      <c r="G301" s="13">
        <v>1.54609770378545</v>
      </c>
      <c r="H301" s="13">
        <v>0.97839287763628557</v>
      </c>
      <c r="I301" s="13">
        <v>1.434841993243585</v>
      </c>
      <c r="J301" s="13">
        <v>0.8649752233395398</v>
      </c>
      <c r="K301" s="13">
        <v>3.236197435406043</v>
      </c>
      <c r="L301" s="15">
        <v>0.43916630000000001</v>
      </c>
      <c r="M301" s="16"/>
    </row>
    <row r="302" spans="1:13" ht="14.5">
      <c r="A302" s="4">
        <v>5035</v>
      </c>
      <c r="B302" s="1" t="s">
        <v>221</v>
      </c>
      <c r="C302" s="46">
        <v>1.00472165</v>
      </c>
      <c r="D302" s="13">
        <v>1.00097193014886</v>
      </c>
      <c r="E302" s="14">
        <v>1.086684532232582</v>
      </c>
      <c r="F302" s="13">
        <v>0.97315067060715066</v>
      </c>
      <c r="G302" s="13">
        <v>0.95835936207161387</v>
      </c>
      <c r="H302" s="13">
        <v>0.83104350099081847</v>
      </c>
      <c r="I302" s="13">
        <v>0.99321013112396628</v>
      </c>
      <c r="J302" s="13">
        <v>0.97300353155830088</v>
      </c>
      <c r="K302" s="13">
        <v>1.5809020049891507</v>
      </c>
      <c r="L302" s="15">
        <v>4.4763436700000003</v>
      </c>
      <c r="M302" s="16"/>
    </row>
    <row r="303" spans="1:13" ht="14.5">
      <c r="A303" s="4">
        <v>5036</v>
      </c>
      <c r="B303" s="1" t="s">
        <v>222</v>
      </c>
      <c r="C303" s="46">
        <v>1.0917932400000001</v>
      </c>
      <c r="D303" s="13">
        <v>1.2139007390208585</v>
      </c>
      <c r="E303" s="14">
        <v>1.0053641731447152</v>
      </c>
      <c r="F303" s="13">
        <v>0.84572596902422903</v>
      </c>
      <c r="G303" s="13">
        <v>1.36028094657839</v>
      </c>
      <c r="H303" s="13">
        <v>0.71919189367469993</v>
      </c>
      <c r="I303" s="13">
        <v>1.2780230997126532</v>
      </c>
      <c r="J303" s="13">
        <v>1.117401898913895</v>
      </c>
      <c r="K303" s="13">
        <v>4.4956298202739342</v>
      </c>
      <c r="L303" s="15">
        <v>0.48168991999999999</v>
      </c>
      <c r="M303" s="16"/>
    </row>
    <row r="304" spans="1:13" ht="14.5">
      <c r="A304" s="4">
        <v>5037</v>
      </c>
      <c r="B304" s="1" t="s">
        <v>223</v>
      </c>
      <c r="C304" s="46">
        <v>1.0288917799999999</v>
      </c>
      <c r="D304" s="13">
        <v>1.0704479964983278</v>
      </c>
      <c r="E304" s="14">
        <v>1.0298345634151664</v>
      </c>
      <c r="F304" s="13">
        <v>1.0778551094088604</v>
      </c>
      <c r="G304" s="13">
        <v>0.96775011730042337</v>
      </c>
      <c r="H304" s="13">
        <v>0.75353649165721126</v>
      </c>
      <c r="I304" s="13">
        <v>1.0217527900249186</v>
      </c>
      <c r="J304" s="13">
        <v>0.93828687277988632</v>
      </c>
      <c r="K304" s="13">
        <v>2.3946936818765612</v>
      </c>
      <c r="L304" s="15">
        <v>3.7162340500000002</v>
      </c>
      <c r="M304" s="16"/>
    </row>
    <row r="305" spans="1:13" ht="14.5">
      <c r="A305" s="4">
        <v>5038</v>
      </c>
      <c r="B305" s="1" t="s">
        <v>224</v>
      </c>
      <c r="C305" s="46">
        <v>1.0046883600000001</v>
      </c>
      <c r="D305" s="13">
        <v>1.0951806259355341</v>
      </c>
      <c r="E305" s="14">
        <v>0.9693888344741427</v>
      </c>
      <c r="F305" s="13">
        <v>0.92035785287484173</v>
      </c>
      <c r="G305" s="13">
        <v>0.97762581010479377</v>
      </c>
      <c r="H305" s="13">
        <v>0.82786843327839343</v>
      </c>
      <c r="I305" s="13">
        <v>1.0334528363220685</v>
      </c>
      <c r="J305" s="13">
        <v>0.97706037753749075</v>
      </c>
      <c r="K305" s="13">
        <v>2.4891367604394579</v>
      </c>
      <c r="L305" s="15">
        <v>2.74918839</v>
      </c>
      <c r="M305" s="16"/>
    </row>
    <row r="306" spans="1:13" ht="14.5">
      <c r="A306" s="4">
        <v>5041</v>
      </c>
      <c r="B306" s="1" t="s">
        <v>226</v>
      </c>
      <c r="C306" s="46">
        <v>1.29647131</v>
      </c>
      <c r="D306" s="13">
        <v>1.6100052300074794</v>
      </c>
      <c r="E306" s="14">
        <v>1.0693164712932401</v>
      </c>
      <c r="F306" s="13">
        <v>0.95241624405251057</v>
      </c>
      <c r="G306" s="13">
        <v>1.6690095031542178</v>
      </c>
      <c r="H306" s="13">
        <v>0.69343234335326875</v>
      </c>
      <c r="I306" s="13">
        <v>1.5220741278504619</v>
      </c>
      <c r="J306" s="13">
        <v>0.92520959357130361</v>
      </c>
      <c r="K306" s="13">
        <v>7.5577830152859198</v>
      </c>
      <c r="L306" s="15">
        <v>0.37024871999999998</v>
      </c>
      <c r="M306" s="16"/>
    </row>
    <row r="307" spans="1:13" ht="14.5">
      <c r="A307" s="4">
        <v>5042</v>
      </c>
      <c r="B307" s="1" t="s">
        <v>227</v>
      </c>
      <c r="C307" s="46">
        <v>1.4911891500000001</v>
      </c>
      <c r="D307" s="13">
        <v>2.0345034129273971</v>
      </c>
      <c r="E307" s="14">
        <v>1.2156083727219602</v>
      </c>
      <c r="F307" s="13">
        <v>0.69693680482059606</v>
      </c>
      <c r="G307" s="13">
        <v>2.0763308217927623</v>
      </c>
      <c r="H307" s="13">
        <v>0.64474067004846425</v>
      </c>
      <c r="I307" s="13">
        <v>2.0906472834064669</v>
      </c>
      <c r="J307" s="13">
        <v>0.69962357466975489</v>
      </c>
      <c r="K307" s="13">
        <v>7.5014436866920491</v>
      </c>
      <c r="L307" s="15">
        <v>0.23864546</v>
      </c>
      <c r="M307" s="16"/>
    </row>
    <row r="308" spans="1:13" ht="14.5">
      <c r="A308" s="4">
        <v>5043</v>
      </c>
      <c r="B308" s="1" t="s">
        <v>228</v>
      </c>
      <c r="C308" s="46">
        <v>1.7754401500000001</v>
      </c>
      <c r="D308" s="13">
        <v>1.8309466718165932</v>
      </c>
      <c r="E308" s="14">
        <v>1.5466926070120188</v>
      </c>
      <c r="F308" s="13">
        <v>0.73588391275275766</v>
      </c>
      <c r="G308" s="13">
        <v>4.3997867789794691</v>
      </c>
      <c r="H308" s="13">
        <v>0.64174004951084507</v>
      </c>
      <c r="I308" s="13">
        <v>3.3492601948174157</v>
      </c>
      <c r="J308" s="13">
        <v>0.78913043599779509</v>
      </c>
      <c r="K308" s="13">
        <v>9.1315899274610768</v>
      </c>
      <c r="L308" s="15">
        <v>7.9731780000000002E-2</v>
      </c>
      <c r="M308" s="16"/>
    </row>
    <row r="309" spans="1:13" ht="14.5">
      <c r="A309" s="4">
        <v>5044</v>
      </c>
      <c r="B309" s="1" t="s">
        <v>229</v>
      </c>
      <c r="C309" s="46">
        <v>1.6705179699999999</v>
      </c>
      <c r="D309" s="13">
        <v>2.158165095968986</v>
      </c>
      <c r="E309" s="14">
        <v>1.4081923578940603</v>
      </c>
      <c r="F309" s="13">
        <v>0.67020061824170973</v>
      </c>
      <c r="G309" s="13">
        <v>2.7918538866971927</v>
      </c>
      <c r="H309" s="13">
        <v>0.84255132624947049</v>
      </c>
      <c r="I309" s="13">
        <v>2.4530691551781239</v>
      </c>
      <c r="J309" s="13">
        <v>0.88610832228181891</v>
      </c>
      <c r="K309" s="13">
        <v>4.8031012404957218</v>
      </c>
      <c r="L309" s="15">
        <v>0.1479162</v>
      </c>
      <c r="M309" s="16"/>
    </row>
    <row r="310" spans="1:13" ht="14.5">
      <c r="A310" s="4">
        <v>5045</v>
      </c>
      <c r="B310" s="1" t="s">
        <v>230</v>
      </c>
      <c r="C310" s="46">
        <v>1.2222912699999999</v>
      </c>
      <c r="D310" s="13">
        <v>1.4194612684079393</v>
      </c>
      <c r="E310" s="14">
        <v>1.1481538447574944</v>
      </c>
      <c r="F310" s="13">
        <v>0.86669591175277239</v>
      </c>
      <c r="G310" s="13">
        <v>1.4897273891661906</v>
      </c>
      <c r="H310" s="13">
        <v>0.8623361827042727</v>
      </c>
      <c r="I310" s="13">
        <v>1.4069836870384067</v>
      </c>
      <c r="J310" s="13">
        <v>1.0355923124650976</v>
      </c>
      <c r="K310" s="13">
        <v>3.3845117074425008</v>
      </c>
      <c r="L310" s="15">
        <v>0.41900423999999997</v>
      </c>
      <c r="M310" s="16"/>
    </row>
    <row r="311" spans="1:13" ht="14.5">
      <c r="A311" s="4">
        <v>5046</v>
      </c>
      <c r="B311" s="1" t="s">
        <v>231</v>
      </c>
      <c r="C311" s="46">
        <v>1.47099011</v>
      </c>
      <c r="D311" s="13">
        <v>1.8742902250679765</v>
      </c>
      <c r="E311" s="14">
        <v>1.3615021316331282</v>
      </c>
      <c r="F311" s="13">
        <v>0.71043934342293702</v>
      </c>
      <c r="G311" s="13">
        <v>2.1845038744247773</v>
      </c>
      <c r="H311" s="13">
        <v>0.64099313764764354</v>
      </c>
      <c r="I311" s="13">
        <v>1.9043487021777845</v>
      </c>
      <c r="J311" s="13">
        <v>0.69601076313947552</v>
      </c>
      <c r="K311" s="13">
        <v>6.5880665221265087</v>
      </c>
      <c r="L311" s="15">
        <v>0.21884998999999999</v>
      </c>
      <c r="M311" s="16"/>
    </row>
    <row r="312" spans="1:13" ht="14.5">
      <c r="A312" s="4">
        <v>5047</v>
      </c>
      <c r="B312" s="1" t="s">
        <v>232</v>
      </c>
      <c r="C312" s="46">
        <v>1.1500195799999999</v>
      </c>
      <c r="D312" s="13">
        <v>1.1250131457707573</v>
      </c>
      <c r="E312" s="14">
        <v>1.3107302041986753</v>
      </c>
      <c r="F312" s="13">
        <v>1.0488625813421304</v>
      </c>
      <c r="G312" s="13">
        <v>1.2145905224019209</v>
      </c>
      <c r="H312" s="13">
        <v>0.67226290470393268</v>
      </c>
      <c r="I312" s="13">
        <v>1.2340034181956923</v>
      </c>
      <c r="J312" s="13">
        <v>1.0565598770545332</v>
      </c>
      <c r="K312" s="13">
        <v>3.7945004139336764</v>
      </c>
      <c r="L312" s="15">
        <v>0.70108978</v>
      </c>
      <c r="M312" s="16"/>
    </row>
    <row r="313" spans="1:13" ht="14.5">
      <c r="A313" s="4">
        <v>5049</v>
      </c>
      <c r="B313" s="1" t="s">
        <v>233</v>
      </c>
      <c r="C313" s="46">
        <v>1.3261899699999999</v>
      </c>
      <c r="D313" s="13">
        <v>1.6190309224451653</v>
      </c>
      <c r="E313" s="14">
        <v>0.98244191027163086</v>
      </c>
      <c r="F313" s="13">
        <v>0.82339201095406822</v>
      </c>
      <c r="G313" s="13">
        <v>2.29227962973262</v>
      </c>
      <c r="H313" s="13">
        <v>0.7163265908406673</v>
      </c>
      <c r="I313" s="13">
        <v>1.9779528920781166</v>
      </c>
      <c r="J313" s="13">
        <v>0.84151972618494342</v>
      </c>
      <c r="K313" s="13">
        <v>5.7344462853108364</v>
      </c>
      <c r="L313" s="15">
        <v>0.20162058999999999</v>
      </c>
      <c r="M313" s="16"/>
    </row>
    <row r="314" spans="1:13" ht="14.5">
      <c r="A314" s="4">
        <v>5052</v>
      </c>
      <c r="B314" s="1" t="s">
        <v>234</v>
      </c>
      <c r="C314" s="46">
        <v>1.6425763499999999</v>
      </c>
      <c r="D314" s="13">
        <v>1.7842538209885699</v>
      </c>
      <c r="E314" s="14">
        <v>1.3160957350882136</v>
      </c>
      <c r="F314" s="13">
        <v>0.95904233331320898</v>
      </c>
      <c r="G314" s="13">
        <v>3.5598450954601084</v>
      </c>
      <c r="H314" s="13">
        <v>0.63022812293939823</v>
      </c>
      <c r="I314" s="13">
        <v>2.7003194003638651</v>
      </c>
      <c r="J314" s="13">
        <v>1.0686759591572212</v>
      </c>
      <c r="K314" s="13">
        <v>8.3037213410270549</v>
      </c>
      <c r="L314" s="15">
        <v>0.10502599999999999</v>
      </c>
      <c r="M314" s="16"/>
    </row>
    <row r="315" spans="1:13" ht="14.5">
      <c r="A315" s="4">
        <v>5053</v>
      </c>
      <c r="B315" s="1" t="s">
        <v>225</v>
      </c>
      <c r="C315" s="46">
        <v>1.0629425299999999</v>
      </c>
      <c r="D315" s="13">
        <v>1.1348008761750255</v>
      </c>
      <c r="E315" s="14">
        <v>1.0754250885141765</v>
      </c>
      <c r="F315" s="13">
        <v>1.0175864952864584</v>
      </c>
      <c r="G315" s="13">
        <v>1.0699292428328497</v>
      </c>
      <c r="H315" s="13">
        <v>0.64876069195524266</v>
      </c>
      <c r="I315" s="13">
        <v>1.1488193849003143</v>
      </c>
      <c r="J315" s="13">
        <v>0.88624475975009731</v>
      </c>
      <c r="K315" s="13">
        <v>3.753286126727776</v>
      </c>
      <c r="L315" s="15">
        <v>1.25206386</v>
      </c>
      <c r="M315" s="16"/>
    </row>
    <row r="316" spans="1:13" ht="14.5">
      <c r="A316" s="4">
        <v>5054</v>
      </c>
      <c r="B316" s="1" t="s">
        <v>349</v>
      </c>
      <c r="C316" s="46">
        <v>1.0863768300000001</v>
      </c>
      <c r="D316" s="13">
        <v>1.2805795537389368</v>
      </c>
      <c r="E316" s="14">
        <v>1.0546846681662698</v>
      </c>
      <c r="F316" s="13">
        <v>0.84053892767386973</v>
      </c>
      <c r="G316" s="13">
        <v>1.0398495832631272</v>
      </c>
      <c r="H316" s="13">
        <v>0.71488152979190411</v>
      </c>
      <c r="I316" s="13">
        <v>1.1713845224896753</v>
      </c>
      <c r="J316" s="13">
        <v>0.96179424948229775</v>
      </c>
      <c r="K316" s="13">
        <v>3.9299258624162188</v>
      </c>
      <c r="L316" s="15">
        <v>1.8107361900000001</v>
      </c>
      <c r="M316" s="16"/>
    </row>
    <row r="317" spans="1:13" ht="14.5">
      <c r="A317" s="4">
        <v>5055</v>
      </c>
      <c r="B317" s="1" t="s">
        <v>383</v>
      </c>
      <c r="C317" s="46">
        <v>1.11112918</v>
      </c>
      <c r="D317" s="13">
        <v>1.317701649208999</v>
      </c>
      <c r="E317" s="14">
        <v>1.0586379220342803</v>
      </c>
      <c r="F317" s="13">
        <v>0.8153692324122841</v>
      </c>
      <c r="G317" s="13">
        <v>1.1391234704782964</v>
      </c>
      <c r="H317" s="13">
        <v>0.73793480576343806</v>
      </c>
      <c r="I317" s="13">
        <v>1.3050791556482984</v>
      </c>
      <c r="J317" s="13">
        <v>0.9320539077563037</v>
      </c>
      <c r="K317" s="13">
        <v>3.6876980779608939</v>
      </c>
      <c r="L317" s="15">
        <v>1.07867015</v>
      </c>
      <c r="M317" s="16"/>
    </row>
    <row r="318" spans="1:13" ht="14.5">
      <c r="A318" s="4">
        <v>5056</v>
      </c>
      <c r="B318" s="1" t="s">
        <v>384</v>
      </c>
      <c r="C318" s="46">
        <v>1.05344543</v>
      </c>
      <c r="D318" s="13">
        <v>1.1703310624699885</v>
      </c>
      <c r="E318" s="14">
        <v>0.95844504980870848</v>
      </c>
      <c r="F318" s="13">
        <v>0.90162685731552628</v>
      </c>
      <c r="G318" s="13">
        <v>1.1833194266879956</v>
      </c>
      <c r="H318" s="13">
        <v>0.85853046698798363</v>
      </c>
      <c r="I318" s="13">
        <v>1.2418281986572892</v>
      </c>
      <c r="J318" s="13">
        <v>0.95836164844738236</v>
      </c>
      <c r="K318" s="13">
        <v>2.2261753100230126</v>
      </c>
      <c r="L318" s="15">
        <v>0.96264667000000004</v>
      </c>
      <c r="M318" s="16"/>
    </row>
    <row r="319" spans="1:13" ht="14.5">
      <c r="A319" s="4">
        <v>5057</v>
      </c>
      <c r="B319" s="1" t="s">
        <v>385</v>
      </c>
      <c r="C319" s="46">
        <v>1.04385803</v>
      </c>
      <c r="D319" s="13">
        <v>1.116666108179222</v>
      </c>
      <c r="E319" s="14">
        <v>1.0231572915551721</v>
      </c>
      <c r="F319" s="13">
        <v>0.97869827944199039</v>
      </c>
      <c r="G319" s="13">
        <v>1.0175798606023858</v>
      </c>
      <c r="H319" s="13">
        <v>0.77871070509688534</v>
      </c>
      <c r="I319" s="13">
        <v>1.0765563624505037</v>
      </c>
      <c r="J319" s="13">
        <v>1.1042118850839739</v>
      </c>
      <c r="K319" s="13">
        <v>2.5822874882690683</v>
      </c>
      <c r="L319" s="15">
        <v>1.91612877</v>
      </c>
      <c r="M319" s="16"/>
    </row>
    <row r="320" spans="1:13" ht="14.5">
      <c r="A320" s="4">
        <v>5058</v>
      </c>
      <c r="B320" s="1" t="s">
        <v>386</v>
      </c>
      <c r="C320" s="46">
        <v>1.16967661</v>
      </c>
      <c r="D320" s="13">
        <v>1.431893193763168</v>
      </c>
      <c r="E320" s="14">
        <v>0.9907445764685352</v>
      </c>
      <c r="F320" s="13">
        <v>0.98778446182757285</v>
      </c>
      <c r="G320" s="13">
        <v>1.2703069785408392</v>
      </c>
      <c r="H320" s="13">
        <v>0.688085469124046</v>
      </c>
      <c r="I320" s="13">
        <v>1.4299949230890547</v>
      </c>
      <c r="J320" s="13">
        <v>0.79915081131655552</v>
      </c>
      <c r="K320" s="13">
        <v>3.8744285135783985</v>
      </c>
      <c r="L320" s="15">
        <v>0.78210460000000004</v>
      </c>
      <c r="M320" s="16"/>
    </row>
    <row r="321" spans="1:13" ht="14.5">
      <c r="A321" s="4">
        <v>5059</v>
      </c>
      <c r="B321" s="1" t="s">
        <v>387</v>
      </c>
      <c r="C321" s="46">
        <v>1.0334357199999999</v>
      </c>
      <c r="D321" s="13">
        <v>1.1434425412418094</v>
      </c>
      <c r="E321" s="14">
        <v>1.0276789558554114</v>
      </c>
      <c r="F321" s="13">
        <v>0.89236801418895251</v>
      </c>
      <c r="G321" s="13">
        <v>0.97228212786134682</v>
      </c>
      <c r="H321" s="13">
        <v>0.85151535572182158</v>
      </c>
      <c r="I321" s="13">
        <v>1.0521759555794747</v>
      </c>
      <c r="J321" s="13">
        <v>0.9771602167013792</v>
      </c>
      <c r="K321" s="13">
        <v>2.3329752673889037</v>
      </c>
      <c r="L321" s="15">
        <v>3.40958746</v>
      </c>
      <c r="M321" s="16"/>
    </row>
    <row r="322" spans="1:13" ht="14.5">
      <c r="A322" s="4">
        <v>5060</v>
      </c>
      <c r="B322" s="1" t="s">
        <v>388</v>
      </c>
      <c r="C322" s="46">
        <v>1.0861917999999999</v>
      </c>
      <c r="D322" s="13">
        <v>1.1618293892667257</v>
      </c>
      <c r="E322" s="14">
        <v>1.0900019261269089</v>
      </c>
      <c r="F322" s="13">
        <v>1.0467774766638469</v>
      </c>
      <c r="G322" s="13">
        <v>1.0422484453612315</v>
      </c>
      <c r="H322" s="13">
        <v>0.78061968200213672</v>
      </c>
      <c r="I322" s="13">
        <v>1.1136182323287598</v>
      </c>
      <c r="J322" s="13">
        <v>0.99323167286173264</v>
      </c>
      <c r="K322" s="13">
        <v>2.4621990492192274</v>
      </c>
      <c r="L322" s="15">
        <v>1.7969893299999999</v>
      </c>
      <c r="M322" s="16"/>
    </row>
    <row r="323" spans="1:13" ht="14.5">
      <c r="A323" s="4">
        <v>5061</v>
      </c>
      <c r="B323" s="1" t="s">
        <v>204</v>
      </c>
      <c r="C323" s="46">
        <v>1.1594222300000001</v>
      </c>
      <c r="D323" s="13">
        <v>1.3503851742853696</v>
      </c>
      <c r="E323" s="14">
        <v>0.99964653365005107</v>
      </c>
      <c r="F323" s="13">
        <v>0.93901441751351611</v>
      </c>
      <c r="G323" s="13">
        <v>1.5994302223697128</v>
      </c>
      <c r="H323" s="13">
        <v>0.56125194207223639</v>
      </c>
      <c r="I323" s="13">
        <v>1.4936357401001994</v>
      </c>
      <c r="J323" s="13">
        <v>0.75989658115135406</v>
      </c>
      <c r="K323" s="13">
        <v>5.1007878911437539</v>
      </c>
      <c r="L323" s="15">
        <v>0.36181731</v>
      </c>
      <c r="M323" s="16"/>
    </row>
    <row r="324" spans="1:13" ht="14.5">
      <c r="A324" s="4">
        <v>5401</v>
      </c>
      <c r="B324" s="1" t="s">
        <v>273</v>
      </c>
      <c r="C324" s="46">
        <v>0.90235560999999997</v>
      </c>
      <c r="D324" s="13">
        <v>0.81472837141150856</v>
      </c>
      <c r="E324" s="14">
        <v>0.9406694695081399</v>
      </c>
      <c r="F324" s="13">
        <v>1.0129635983238541</v>
      </c>
      <c r="G324" s="13">
        <v>0.93828203320686554</v>
      </c>
      <c r="H324" s="13">
        <v>0.88888928533015044</v>
      </c>
      <c r="I324" s="13">
        <v>0.9135855716541893</v>
      </c>
      <c r="J324" s="13">
        <v>0.938244963904178</v>
      </c>
      <c r="K324" s="13">
        <v>0.24934725709014052</v>
      </c>
      <c r="L324" s="15">
        <v>14.247977199999999</v>
      </c>
      <c r="M324" s="16"/>
    </row>
    <row r="325" spans="1:13" ht="14.5">
      <c r="A325" s="4">
        <v>5402</v>
      </c>
      <c r="B325" s="1" t="s">
        <v>272</v>
      </c>
      <c r="C325" s="46">
        <v>0.98302835</v>
      </c>
      <c r="D325" s="13">
        <v>1.0757132809363632</v>
      </c>
      <c r="E325" s="14">
        <v>0.94858134128618576</v>
      </c>
      <c r="F325" s="13">
        <v>0.9138747930635831</v>
      </c>
      <c r="G325" s="13">
        <v>0.95352967122691423</v>
      </c>
      <c r="H325" s="13">
        <v>0.87140053776521409</v>
      </c>
      <c r="I325" s="13">
        <v>0.99955029494862924</v>
      </c>
      <c r="J325" s="13">
        <v>0.90402738369888236</v>
      </c>
      <c r="K325" s="13">
        <v>0.60697904318136364</v>
      </c>
      <c r="L325" s="15">
        <v>4.55204304</v>
      </c>
      <c r="M325" s="16"/>
    </row>
    <row r="326" spans="1:13" ht="14.5">
      <c r="A326" s="4">
        <v>5403</v>
      </c>
      <c r="B326" s="1" t="s">
        <v>294</v>
      </c>
      <c r="C326" s="46">
        <v>1.0243295400000001</v>
      </c>
      <c r="D326" s="13">
        <v>0.96417680384613991</v>
      </c>
      <c r="E326" s="14">
        <v>1.0911981592815134</v>
      </c>
      <c r="F326" s="13">
        <v>1.1104600675851395</v>
      </c>
      <c r="G326" s="13">
        <v>0.97310351140647666</v>
      </c>
      <c r="H326" s="13">
        <v>0.83121482591143203</v>
      </c>
      <c r="I326" s="13">
        <v>1.0040196089064728</v>
      </c>
      <c r="J326" s="13">
        <v>1.1727366232670071</v>
      </c>
      <c r="K326" s="13">
        <v>0.86330678735229971</v>
      </c>
      <c r="L326" s="15">
        <v>3.8727649400000002</v>
      </c>
      <c r="M326" s="16"/>
    </row>
    <row r="327" spans="1:13" ht="14.5">
      <c r="A327" s="4">
        <v>5404</v>
      </c>
      <c r="B327" s="1" t="s">
        <v>291</v>
      </c>
      <c r="C327" s="46">
        <v>1.16327621</v>
      </c>
      <c r="D327" s="13">
        <v>1.4509602859368871</v>
      </c>
      <c r="E327" s="14">
        <v>0.89984077553023945</v>
      </c>
      <c r="F327" s="13">
        <v>0.56159906525504311</v>
      </c>
      <c r="G327" s="13">
        <v>1.7086275430316737</v>
      </c>
      <c r="H327" s="13">
        <v>1.0811621662343969</v>
      </c>
      <c r="I327" s="13">
        <v>1.4707296794205749</v>
      </c>
      <c r="J327" s="13">
        <v>1.3404216351219371</v>
      </c>
      <c r="K327" s="13">
        <v>0.60069398613662139</v>
      </c>
      <c r="L327" s="15">
        <v>0.34697071000000002</v>
      </c>
      <c r="M327" s="16"/>
    </row>
    <row r="328" spans="1:13" ht="14.5">
      <c r="A328" s="4">
        <v>5405</v>
      </c>
      <c r="B328" s="1" t="s">
        <v>292</v>
      </c>
      <c r="C328" s="46">
        <v>1.0058650200000001</v>
      </c>
      <c r="D328" s="13">
        <v>1.1239138223380392</v>
      </c>
      <c r="E328" s="14">
        <v>0.86295425790763225</v>
      </c>
      <c r="F328" s="13">
        <v>0.8721875749800978</v>
      </c>
      <c r="G328" s="13">
        <v>1.0863573865954774</v>
      </c>
      <c r="H328" s="13">
        <v>1.0804801297405859</v>
      </c>
      <c r="I328" s="13">
        <v>1.0626123227427946</v>
      </c>
      <c r="J328" s="13">
        <v>1.0764129166587488</v>
      </c>
      <c r="K328" s="13">
        <v>0.84097281740758101</v>
      </c>
      <c r="L328" s="15">
        <v>1.0212999300000001</v>
      </c>
      <c r="M328" s="16"/>
    </row>
    <row r="329" spans="1:13" ht="14.5">
      <c r="A329" s="4">
        <v>5406</v>
      </c>
      <c r="B329" s="1" t="s">
        <v>389</v>
      </c>
      <c r="C329" s="46">
        <v>1.02407012</v>
      </c>
      <c r="D329" s="13">
        <v>1.0740452267414509</v>
      </c>
      <c r="E329" s="14">
        <v>1.0245776025472562</v>
      </c>
      <c r="F329" s="13">
        <v>0.93755983873812077</v>
      </c>
      <c r="G329" s="13">
        <v>1.0073347711124256</v>
      </c>
      <c r="H329" s="13">
        <v>1.018503358983871</v>
      </c>
      <c r="I329" s="13">
        <v>1.0248734026666151</v>
      </c>
      <c r="J329" s="13">
        <v>1.0069690643639602</v>
      </c>
      <c r="K329" s="13">
        <v>0.39408335705933278</v>
      </c>
      <c r="L329" s="15">
        <v>2.06166217</v>
      </c>
      <c r="M329" s="16"/>
    </row>
    <row r="330" spans="1:13" ht="14.5">
      <c r="A330" s="4">
        <v>5411</v>
      </c>
      <c r="B330" s="1" t="s">
        <v>274</v>
      </c>
      <c r="C330" s="46">
        <v>1.18820488</v>
      </c>
      <c r="D330" s="13">
        <v>1.5016599997854487</v>
      </c>
      <c r="E330" s="14">
        <v>0.97064639495247651</v>
      </c>
      <c r="F330" s="13">
        <v>0.82996986487571001</v>
      </c>
      <c r="G330" s="13">
        <v>1.3441068354752197</v>
      </c>
      <c r="H330" s="13">
        <v>0.9279095750653984</v>
      </c>
      <c r="I330" s="13">
        <v>1.3395162680568602</v>
      </c>
      <c r="J330" s="13">
        <v>1.0649759518176662</v>
      </c>
      <c r="K330" s="13">
        <v>2.8644853441958711</v>
      </c>
      <c r="L330" s="15">
        <v>0.52439681999999999</v>
      </c>
      <c r="M330" s="16"/>
    </row>
    <row r="331" spans="1:13" ht="14.5">
      <c r="A331" s="4">
        <v>5412</v>
      </c>
      <c r="B331" s="1" t="s">
        <v>390</v>
      </c>
      <c r="C331" s="46">
        <v>1.1358174599999999</v>
      </c>
      <c r="D331" s="13">
        <v>1.4311593431868284</v>
      </c>
      <c r="E331" s="14">
        <v>1.0237379917315765</v>
      </c>
      <c r="F331" s="13">
        <v>0.74394952494552102</v>
      </c>
      <c r="G331" s="13">
        <v>1.24269424903901</v>
      </c>
      <c r="H331" s="13">
        <v>0.71217996981325182</v>
      </c>
      <c r="I331" s="13">
        <v>1.3668714733514502</v>
      </c>
      <c r="J331" s="13">
        <v>0.87024900757609736</v>
      </c>
      <c r="K331" s="13">
        <v>2.8695531317567062</v>
      </c>
      <c r="L331" s="15">
        <v>0.76597495000000004</v>
      </c>
      <c r="M331" s="16"/>
    </row>
    <row r="332" spans="1:13" ht="14.5">
      <c r="A332" s="4">
        <v>5413</v>
      </c>
      <c r="B332" s="1" t="s">
        <v>275</v>
      </c>
      <c r="C332" s="46">
        <v>1.36433987</v>
      </c>
      <c r="D332" s="13">
        <v>1.9547605383702928</v>
      </c>
      <c r="E332" s="14">
        <v>0.87697905474506754</v>
      </c>
      <c r="F332" s="13">
        <v>0.55617036402521736</v>
      </c>
      <c r="G332" s="13">
        <v>2.0988037515570301</v>
      </c>
      <c r="H332" s="13">
        <v>0.93321513141081924</v>
      </c>
      <c r="I332" s="13">
        <v>1.8821088044115935</v>
      </c>
      <c r="J332" s="13">
        <v>0.88021354900404369</v>
      </c>
      <c r="K332" s="13">
        <v>4.8414365956177834</v>
      </c>
      <c r="L332" s="15">
        <v>0.23259684</v>
      </c>
      <c r="M332" s="16"/>
    </row>
    <row r="333" spans="1:13" ht="14.5">
      <c r="A333" s="4">
        <v>5414</v>
      </c>
      <c r="B333" s="1" t="s">
        <v>276</v>
      </c>
      <c r="C333" s="46">
        <v>1.4024093200000001</v>
      </c>
      <c r="D333" s="13">
        <v>1.7727947622076612</v>
      </c>
      <c r="E333" s="14">
        <v>1.098027724069808</v>
      </c>
      <c r="F333" s="13">
        <v>0.64955517947744412</v>
      </c>
      <c r="G333" s="13">
        <v>2.332684540082655</v>
      </c>
      <c r="H333" s="13">
        <v>1.1229488606990121</v>
      </c>
      <c r="I333" s="13">
        <v>1.961588549312157</v>
      </c>
      <c r="J333" s="13">
        <v>0.83523832946424514</v>
      </c>
      <c r="K333" s="13">
        <v>3.8125872538089678</v>
      </c>
      <c r="L333" s="15">
        <v>0.19630513999999999</v>
      </c>
      <c r="M333" s="16"/>
    </row>
    <row r="334" spans="1:13" ht="14.5">
      <c r="A334" s="4">
        <v>5415</v>
      </c>
      <c r="B334" s="1" t="s">
        <v>277</v>
      </c>
      <c r="C334" s="46">
        <v>1.5193784800000001</v>
      </c>
      <c r="D334" s="13">
        <v>1.7556881984961987</v>
      </c>
      <c r="E334" s="14">
        <v>1.4174534281590199</v>
      </c>
      <c r="F334" s="13">
        <v>0.73575053448147643</v>
      </c>
      <c r="G334" s="13">
        <v>2.4732074044261529</v>
      </c>
      <c r="H334" s="13">
        <v>0.89147932682609821</v>
      </c>
      <c r="I334" s="13">
        <v>2.0097639771300586</v>
      </c>
      <c r="J334" s="13">
        <v>1.4316915568342541</v>
      </c>
      <c r="K334" s="13">
        <v>3.7859112614550714</v>
      </c>
      <c r="L334" s="15">
        <v>0.17870916000000001</v>
      </c>
      <c r="M334" s="16"/>
    </row>
    <row r="335" spans="1:13" ht="14.5">
      <c r="A335" s="4">
        <v>5416</v>
      </c>
      <c r="B335" s="1" t="s">
        <v>278</v>
      </c>
      <c r="C335" s="46">
        <v>1.05039788</v>
      </c>
      <c r="D335" s="13">
        <v>1.1640172634207213</v>
      </c>
      <c r="E335" s="14">
        <v>1.0062554409379036</v>
      </c>
      <c r="F335" s="13">
        <v>0.93056985973688411</v>
      </c>
      <c r="G335" s="13">
        <v>1.2219998781085348</v>
      </c>
      <c r="H335" s="13">
        <v>0.64251540827211739</v>
      </c>
      <c r="I335" s="13">
        <v>1.2083782266074923</v>
      </c>
      <c r="J335" s="13">
        <v>0.82637483557814262</v>
      </c>
      <c r="K335" s="13">
        <v>2.0022431579925284</v>
      </c>
      <c r="L335" s="15">
        <v>0.72968323999999996</v>
      </c>
      <c r="M335" s="16"/>
    </row>
    <row r="336" spans="1:13" ht="14.5">
      <c r="A336" s="4">
        <v>5417</v>
      </c>
      <c r="B336" s="1" t="s">
        <v>279</v>
      </c>
      <c r="C336" s="46">
        <v>1.17421687</v>
      </c>
      <c r="D336" s="13">
        <v>1.3981562033715935</v>
      </c>
      <c r="E336" s="14">
        <v>1.0241518352845782</v>
      </c>
      <c r="F336" s="13">
        <v>0.77964312710964867</v>
      </c>
      <c r="G336" s="13">
        <v>1.5652703223439377</v>
      </c>
      <c r="H336" s="13">
        <v>0.91754885653730966</v>
      </c>
      <c r="I336" s="13">
        <v>1.4437241916984112</v>
      </c>
      <c r="J336" s="13">
        <v>0.92247672036431361</v>
      </c>
      <c r="K336" s="13">
        <v>2.7004542897403558</v>
      </c>
      <c r="L336" s="15">
        <v>0.38216265999999999</v>
      </c>
      <c r="M336" s="16"/>
    </row>
    <row r="337" spans="1:13" ht="14.5">
      <c r="A337" s="4">
        <v>5418</v>
      </c>
      <c r="B337" s="1" t="s">
        <v>280</v>
      </c>
      <c r="C337" s="46">
        <v>1.05833266</v>
      </c>
      <c r="D337" s="13">
        <v>1.2189499124442016</v>
      </c>
      <c r="E337" s="14">
        <v>1.0382848129912117</v>
      </c>
      <c r="F337" s="13">
        <v>0.83039136290585969</v>
      </c>
      <c r="G337" s="13">
        <v>1.1068161017287226</v>
      </c>
      <c r="H337" s="13">
        <v>0.72717595047610906</v>
      </c>
      <c r="I337" s="13">
        <v>1.2036753078311184</v>
      </c>
      <c r="J337" s="13">
        <v>0.84312811472718185</v>
      </c>
      <c r="K337" s="13">
        <v>2.3045092851126077</v>
      </c>
      <c r="L337" s="15">
        <v>1.2366673800000001</v>
      </c>
      <c r="M337" s="16"/>
    </row>
    <row r="338" spans="1:13" ht="14.5">
      <c r="A338" s="4">
        <v>5419</v>
      </c>
      <c r="B338" s="1" t="s">
        <v>281</v>
      </c>
      <c r="C338" s="46">
        <v>1.0431277299999999</v>
      </c>
      <c r="D338" s="13">
        <v>1.1662581324512424</v>
      </c>
      <c r="E338" s="14">
        <v>1.0023799724863733</v>
      </c>
      <c r="F338" s="13">
        <v>0.8232652163620634</v>
      </c>
      <c r="G338" s="13">
        <v>1.2380123204372193</v>
      </c>
      <c r="H338" s="13">
        <v>0.76347304530184712</v>
      </c>
      <c r="I338" s="13">
        <v>1.2036013917737054</v>
      </c>
      <c r="J338" s="13">
        <v>0.89576002215718731</v>
      </c>
      <c r="K338" s="13">
        <v>1.483362296299112</v>
      </c>
      <c r="L338" s="15">
        <v>0.62154129000000002</v>
      </c>
      <c r="M338" s="16"/>
    </row>
    <row r="339" spans="1:13" ht="14.5">
      <c r="A339" s="4">
        <v>5420</v>
      </c>
      <c r="B339" s="1" t="s">
        <v>282</v>
      </c>
      <c r="C339" s="46">
        <v>1.33971727</v>
      </c>
      <c r="D339" s="13">
        <v>1.728930976384744</v>
      </c>
      <c r="E339" s="14">
        <v>1.0738068475390452</v>
      </c>
      <c r="F339" s="13">
        <v>0.50819936516103548</v>
      </c>
      <c r="G339" s="13">
        <v>2.3356358639916208</v>
      </c>
      <c r="H339" s="13">
        <v>0.78499150196414635</v>
      </c>
      <c r="I339" s="13">
        <v>1.9824933014196409</v>
      </c>
      <c r="J339" s="13">
        <v>0.77366504458762742</v>
      </c>
      <c r="K339" s="13">
        <v>4.679699051766363</v>
      </c>
      <c r="L339" s="15">
        <v>0.19410564</v>
      </c>
      <c r="M339" s="16"/>
    </row>
    <row r="340" spans="1:13" ht="14.5">
      <c r="A340" s="4">
        <v>5421</v>
      </c>
      <c r="B340" s="1" t="s">
        <v>391</v>
      </c>
      <c r="C340" s="46">
        <v>1.12585818</v>
      </c>
      <c r="D340" s="13">
        <v>1.3385472988138558</v>
      </c>
      <c r="E340" s="14">
        <v>1.0834950262601679</v>
      </c>
      <c r="F340" s="13">
        <v>0.87485370409021379</v>
      </c>
      <c r="G340" s="13">
        <v>1.0020389841939308</v>
      </c>
      <c r="H340" s="13">
        <v>0.87375258046503179</v>
      </c>
      <c r="I340" s="13">
        <v>1.1904703778271457</v>
      </c>
      <c r="J340" s="13">
        <v>1.0648994252382993</v>
      </c>
      <c r="K340" s="13">
        <v>1.435474104448794</v>
      </c>
      <c r="L340" s="15">
        <v>2.7125300999999999</v>
      </c>
      <c r="M340" s="16"/>
    </row>
    <row r="341" spans="1:13" ht="14.5">
      <c r="A341" s="4">
        <v>5422</v>
      </c>
      <c r="B341" s="1" t="s">
        <v>283</v>
      </c>
      <c r="C341" s="46">
        <v>1.1381045400000001</v>
      </c>
      <c r="D341" s="13">
        <v>1.472573058428525</v>
      </c>
      <c r="E341" s="14">
        <v>0.97703762324764099</v>
      </c>
      <c r="F341" s="13">
        <v>0.73532967688583251</v>
      </c>
      <c r="G341" s="13">
        <v>1.1729956951438303</v>
      </c>
      <c r="H341" s="13">
        <v>0.81328813057222205</v>
      </c>
      <c r="I341" s="13">
        <v>1.3171587854197795</v>
      </c>
      <c r="J341" s="13">
        <v>0.88780565933207978</v>
      </c>
      <c r="K341" s="13">
        <v>4.2855815505202255</v>
      </c>
      <c r="L341" s="15">
        <v>1.01103561</v>
      </c>
      <c r="M341" s="16"/>
    </row>
    <row r="342" spans="1:13" ht="14.5">
      <c r="A342" s="4">
        <v>5423</v>
      </c>
      <c r="B342" s="1" t="s">
        <v>284</v>
      </c>
      <c r="C342" s="46">
        <v>1.26967059</v>
      </c>
      <c r="D342" s="13">
        <v>1.7020867152166284</v>
      </c>
      <c r="E342" s="14">
        <v>1.0150071543868489</v>
      </c>
      <c r="F342" s="13">
        <v>0.6669097412074716</v>
      </c>
      <c r="G342" s="13">
        <v>1.6069107583336288</v>
      </c>
      <c r="H342" s="13">
        <v>0.82185873768413109</v>
      </c>
      <c r="I342" s="13">
        <v>1.7331708854237629</v>
      </c>
      <c r="J342" s="13">
        <v>0.83632174148809812</v>
      </c>
      <c r="K342" s="13">
        <v>2.9488267350728328</v>
      </c>
      <c r="L342" s="15">
        <v>0.39682598000000002</v>
      </c>
      <c r="M342" s="16"/>
    </row>
    <row r="343" spans="1:13" ht="14.5">
      <c r="A343" s="4">
        <v>5424</v>
      </c>
      <c r="B343" s="1" t="s">
        <v>285</v>
      </c>
      <c r="C343" s="46">
        <v>1.2877472999999999</v>
      </c>
      <c r="D343" s="13">
        <v>1.8564779896470351</v>
      </c>
      <c r="E343" s="14">
        <v>0.96682427355486023</v>
      </c>
      <c r="F343" s="13">
        <v>0.67546082150406439</v>
      </c>
      <c r="G343" s="13">
        <v>1.4669331736375861</v>
      </c>
      <c r="H343" s="13">
        <v>0.73316434715705692</v>
      </c>
      <c r="I343" s="13">
        <v>1.5735337260355948</v>
      </c>
      <c r="J343" s="13">
        <v>0.84789856291650856</v>
      </c>
      <c r="K343" s="13">
        <v>3.1563100007616094</v>
      </c>
      <c r="L343" s="15">
        <v>0.49616993999999998</v>
      </c>
      <c r="M343" s="16"/>
    </row>
    <row r="344" spans="1:13" ht="14.5">
      <c r="A344" s="4">
        <v>5425</v>
      </c>
      <c r="B344" s="1" t="s">
        <v>286</v>
      </c>
      <c r="C344" s="46">
        <v>1.2237465000000001</v>
      </c>
      <c r="D344" s="13">
        <v>1.5321935058467142</v>
      </c>
      <c r="E344" s="14">
        <v>0.97431510149661804</v>
      </c>
      <c r="F344" s="13">
        <v>0.76074721491638098</v>
      </c>
      <c r="G344" s="13">
        <v>1.7313736993089002</v>
      </c>
      <c r="H344" s="13">
        <v>0.77043328553360291</v>
      </c>
      <c r="I344" s="13">
        <v>1.6940324176011232</v>
      </c>
      <c r="J344" s="13">
        <v>0.91739171302464229</v>
      </c>
      <c r="K344" s="13">
        <v>2.8154323038786111</v>
      </c>
      <c r="L344" s="15">
        <v>0.33798941999999998</v>
      </c>
      <c r="M344" s="16"/>
    </row>
    <row r="345" spans="1:13" ht="14.5">
      <c r="A345" s="4">
        <v>5426</v>
      </c>
      <c r="B345" s="1" t="s">
        <v>287</v>
      </c>
      <c r="C345" s="46">
        <v>1.2420884400000001</v>
      </c>
      <c r="D345" s="13">
        <v>1.6346575783515189</v>
      </c>
      <c r="E345" s="14">
        <v>0.98148995774899284</v>
      </c>
      <c r="F345" s="13">
        <v>0.66377211387575707</v>
      </c>
      <c r="G345" s="13">
        <v>1.6693316622289338</v>
      </c>
      <c r="H345" s="13">
        <v>0.81190272467800373</v>
      </c>
      <c r="I345" s="13">
        <v>1.6262000917485941</v>
      </c>
      <c r="J345" s="13">
        <v>0.92624408958254745</v>
      </c>
      <c r="K345" s="13">
        <v>4.0188482195508364</v>
      </c>
      <c r="L345" s="15">
        <v>0.36511655999999998</v>
      </c>
      <c r="M345" s="16"/>
    </row>
    <row r="346" spans="1:13" ht="14.5">
      <c r="A346" s="4">
        <v>5427</v>
      </c>
      <c r="B346" s="1" t="s">
        <v>288</v>
      </c>
      <c r="C346" s="46">
        <v>1.16495628</v>
      </c>
      <c r="D346" s="13">
        <v>1.3589025159887309</v>
      </c>
      <c r="E346" s="14">
        <v>1.0539003694084854</v>
      </c>
      <c r="F346" s="13">
        <v>0.84116547768051986</v>
      </c>
      <c r="G346" s="13">
        <v>1.4614077394197358</v>
      </c>
      <c r="H346" s="13">
        <v>0.90353738640058767</v>
      </c>
      <c r="I346" s="13">
        <v>1.3679848762412739</v>
      </c>
      <c r="J346" s="13">
        <v>1.0163355395747311</v>
      </c>
      <c r="K346" s="13">
        <v>0.79711581762011829</v>
      </c>
      <c r="L346" s="15">
        <v>0.51101655000000001</v>
      </c>
      <c r="M346" s="16"/>
    </row>
    <row r="347" spans="1:13" ht="14.5">
      <c r="A347" s="4">
        <v>5428</v>
      </c>
      <c r="B347" s="1" t="s">
        <v>289</v>
      </c>
      <c r="C347" s="46">
        <v>1.12621412</v>
      </c>
      <c r="D347" s="13">
        <v>1.3288433938279103</v>
      </c>
      <c r="E347" s="14">
        <v>1.0830557948782178</v>
      </c>
      <c r="F347" s="13">
        <v>0.81622625014563044</v>
      </c>
      <c r="G347" s="13">
        <v>1.1923197417070956</v>
      </c>
      <c r="H347" s="13">
        <v>0.81214598808396321</v>
      </c>
      <c r="I347" s="13">
        <v>1.2271081605206251</v>
      </c>
      <c r="J347" s="13">
        <v>0.99491735798706782</v>
      </c>
      <c r="K347" s="13">
        <v>2.6655793368488814</v>
      </c>
      <c r="L347" s="15">
        <v>0.87265057000000001</v>
      </c>
      <c r="M347" s="16"/>
    </row>
    <row r="348" spans="1:13" ht="14.5">
      <c r="A348" s="4">
        <v>5429</v>
      </c>
      <c r="B348" s="1" t="s">
        <v>290</v>
      </c>
      <c r="C348" s="46">
        <v>1.50417259</v>
      </c>
      <c r="D348" s="13">
        <v>2.0921515508879964</v>
      </c>
      <c r="E348" s="14">
        <v>1.168773051543224</v>
      </c>
      <c r="F348" s="13">
        <v>0.59969561206182642</v>
      </c>
      <c r="G348" s="13">
        <v>2.2355518040453726</v>
      </c>
      <c r="H348" s="13">
        <v>0.87028689948070403</v>
      </c>
      <c r="I348" s="13">
        <v>2.0056410417281656</v>
      </c>
      <c r="J348" s="13">
        <v>0.83054387492442028</v>
      </c>
      <c r="K348" s="13">
        <v>4.4213189418643273</v>
      </c>
      <c r="L348" s="15">
        <v>0.20968540999999999</v>
      </c>
      <c r="M348" s="16"/>
    </row>
    <row r="349" spans="1:13" ht="14.5">
      <c r="A349" s="4">
        <v>5430</v>
      </c>
      <c r="B349" s="1" t="s">
        <v>293</v>
      </c>
      <c r="C349" s="46">
        <v>1.22371623</v>
      </c>
      <c r="D349" s="13">
        <v>1.3243101989334407</v>
      </c>
      <c r="E349" s="14">
        <v>1.2043652269846514</v>
      </c>
      <c r="F349" s="13">
        <v>0.95612457727715083</v>
      </c>
      <c r="G349" s="13">
        <v>1.4488895605378471</v>
      </c>
      <c r="H349" s="13">
        <v>0.77423283720191471</v>
      </c>
      <c r="I349" s="13">
        <v>1.4025388423728244</v>
      </c>
      <c r="J349" s="13">
        <v>1.3624126062200395</v>
      </c>
      <c r="K349" s="13">
        <v>3.1299897038525351</v>
      </c>
      <c r="L349" s="15">
        <v>0.52861252999999997</v>
      </c>
      <c r="M349" s="16"/>
    </row>
    <row r="350" spans="1:13" ht="14.5">
      <c r="A350" s="4">
        <v>5432</v>
      </c>
      <c r="B350" s="1" t="s">
        <v>295</v>
      </c>
      <c r="C350" s="46">
        <v>1.55277646</v>
      </c>
      <c r="D350" s="13">
        <v>2.0728899354453314</v>
      </c>
      <c r="E350" s="14">
        <v>1.1251265660872847</v>
      </c>
      <c r="F350" s="13">
        <v>0.63100793010249534</v>
      </c>
      <c r="G350" s="13">
        <v>2.7057029733133442</v>
      </c>
      <c r="H350" s="13">
        <v>0.94518375410116917</v>
      </c>
      <c r="I350" s="13">
        <v>2.5487130632204709</v>
      </c>
      <c r="J350" s="13">
        <v>0.71357510635277865</v>
      </c>
      <c r="K350" s="13">
        <v>1.7139300316048167</v>
      </c>
      <c r="L350" s="15">
        <v>0.15488126999999999</v>
      </c>
      <c r="M350" s="16"/>
    </row>
    <row r="351" spans="1:13" ht="14.5">
      <c r="A351" s="4">
        <v>5433</v>
      </c>
      <c r="B351" s="1" t="s">
        <v>296</v>
      </c>
      <c r="C351" s="46">
        <v>1.37096584</v>
      </c>
      <c r="D351" s="13">
        <v>1.4822281710846161</v>
      </c>
      <c r="E351" s="14">
        <v>1.1694458348394496</v>
      </c>
      <c r="F351" s="13">
        <v>0.69022348882983664</v>
      </c>
      <c r="G351" s="13">
        <v>2.4946284358923174</v>
      </c>
      <c r="H351" s="13">
        <v>1.3668918889174486</v>
      </c>
      <c r="I351" s="13">
        <v>2.0010875885648298</v>
      </c>
      <c r="J351" s="13">
        <v>1.2957612583693749</v>
      </c>
      <c r="K351" s="13">
        <v>0.99204427385183558</v>
      </c>
      <c r="L351" s="15">
        <v>0.17632637000000001</v>
      </c>
      <c r="M351" s="16"/>
    </row>
    <row r="352" spans="1:13" ht="14.5">
      <c r="A352" s="4">
        <v>5434</v>
      </c>
      <c r="B352" s="1" t="s">
        <v>297</v>
      </c>
      <c r="C352" s="46">
        <v>1.33186903</v>
      </c>
      <c r="D352" s="13">
        <v>1.6440029794528137</v>
      </c>
      <c r="E352" s="14">
        <v>1.072620184870221</v>
      </c>
      <c r="F352" s="13">
        <v>0.61627384006175345</v>
      </c>
      <c r="G352" s="13">
        <v>2.2503729532976542</v>
      </c>
      <c r="H352" s="13">
        <v>0.91950886602737048</v>
      </c>
      <c r="I352" s="13">
        <v>1.9301284126582705</v>
      </c>
      <c r="J352" s="13">
        <v>1.0744994093875646</v>
      </c>
      <c r="K352" s="13">
        <v>1.3196086512038878</v>
      </c>
      <c r="L352" s="15">
        <v>0.20730261999999999</v>
      </c>
      <c r="M352" s="16"/>
    </row>
    <row r="353" spans="1:13" ht="14.5">
      <c r="A353" s="4">
        <v>5435</v>
      </c>
      <c r="B353" s="1" t="s">
        <v>298</v>
      </c>
      <c r="C353" s="46">
        <v>1.1026995100000001</v>
      </c>
      <c r="D353" s="13">
        <v>1.3756050456874642</v>
      </c>
      <c r="E353" s="14">
        <v>0.84944573273044943</v>
      </c>
      <c r="F353" s="13">
        <v>0.61894255606864079</v>
      </c>
      <c r="G353" s="13">
        <v>1.4353410807516844</v>
      </c>
      <c r="H353" s="13">
        <v>1.3080619077580848</v>
      </c>
      <c r="I353" s="13">
        <v>1.3007441390162158</v>
      </c>
      <c r="J353" s="13">
        <v>1.0817718406012291</v>
      </c>
      <c r="K353" s="13">
        <v>0.33216625467776911</v>
      </c>
      <c r="L353" s="15">
        <v>0.53264493999999996</v>
      </c>
      <c r="M353" s="16"/>
    </row>
    <row r="354" spans="1:13" ht="14.5">
      <c r="A354" s="4">
        <v>5436</v>
      </c>
      <c r="B354" s="1" t="s">
        <v>299</v>
      </c>
      <c r="C354" s="46">
        <v>1.0733787100000001</v>
      </c>
      <c r="D354" s="13">
        <v>1.2319419295325111</v>
      </c>
      <c r="E354" s="14">
        <v>0.91766287960606596</v>
      </c>
      <c r="F354" s="13">
        <v>0.8121765159990133</v>
      </c>
      <c r="G354" s="13">
        <v>1.3059870015602537</v>
      </c>
      <c r="H354" s="13">
        <v>0.9340585790318009</v>
      </c>
      <c r="I354" s="13">
        <v>1.3245094100352472</v>
      </c>
      <c r="J354" s="13">
        <v>1.0343307072499126</v>
      </c>
      <c r="K354" s="13">
        <v>2.6868903714879004</v>
      </c>
      <c r="L354" s="15">
        <v>0.70933789000000003</v>
      </c>
      <c r="M354" s="16"/>
    </row>
    <row r="355" spans="1:13" ht="14.5">
      <c r="A355" s="4">
        <v>5437</v>
      </c>
      <c r="B355" s="1" t="s">
        <v>300</v>
      </c>
      <c r="C355" s="46">
        <v>1.11337635</v>
      </c>
      <c r="D355" s="13">
        <v>1.2808497226772904</v>
      </c>
      <c r="E355" s="14">
        <v>0.91645033252464281</v>
      </c>
      <c r="F355" s="13">
        <v>0.81746946893368844</v>
      </c>
      <c r="G355" s="13">
        <v>1.5148529046815988</v>
      </c>
      <c r="H355" s="13">
        <v>0.84466386203512633</v>
      </c>
      <c r="I355" s="13">
        <v>1.3760162316935567</v>
      </c>
      <c r="J355" s="13">
        <v>1.1904197216367267</v>
      </c>
      <c r="K355" s="13">
        <v>3.1563366139129236</v>
      </c>
      <c r="L355" s="15">
        <v>0.46684331000000001</v>
      </c>
      <c r="M355" s="16"/>
    </row>
    <row r="356" spans="1:13" ht="14.5">
      <c r="A356" s="4">
        <v>5438</v>
      </c>
      <c r="B356" s="1" t="s">
        <v>301</v>
      </c>
      <c r="C356" s="46">
        <v>1.40033355</v>
      </c>
      <c r="D356" s="13">
        <v>1.696875617685732</v>
      </c>
      <c r="E356" s="14">
        <v>1.1789182707501125</v>
      </c>
      <c r="F356" s="13">
        <v>0.65673621953967687</v>
      </c>
      <c r="G356" s="13">
        <v>2.1571490439031038</v>
      </c>
      <c r="H356" s="13">
        <v>1.13893640996038</v>
      </c>
      <c r="I356" s="13">
        <v>2.0289430047762487</v>
      </c>
      <c r="J356" s="13">
        <v>1.1203110558271845</v>
      </c>
      <c r="K356" s="13">
        <v>3.1844707315518574</v>
      </c>
      <c r="L356" s="15">
        <v>0.22416543999999999</v>
      </c>
      <c r="M356" s="16"/>
    </row>
    <row r="357" spans="1:13" ht="14.5">
      <c r="A357" s="4">
        <v>5439</v>
      </c>
      <c r="B357" s="1" t="s">
        <v>302</v>
      </c>
      <c r="C357" s="46">
        <v>1.3603065700000001</v>
      </c>
      <c r="D357" s="13">
        <v>1.4833967876555056</v>
      </c>
      <c r="E357" s="14">
        <v>1.0115204919576986</v>
      </c>
      <c r="F357" s="13">
        <v>0.79832648137720807</v>
      </c>
      <c r="G357" s="13">
        <v>2.3580816159758489</v>
      </c>
      <c r="H357" s="13">
        <v>1.8033164732380695</v>
      </c>
      <c r="I357" s="13">
        <v>2.0003989606398891</v>
      </c>
      <c r="J357" s="13">
        <v>1.2152993833519543</v>
      </c>
      <c r="K357" s="13">
        <v>1.7222369703229803</v>
      </c>
      <c r="L357" s="15">
        <v>0.19263931000000001</v>
      </c>
      <c r="M357" s="16"/>
    </row>
    <row r="358" spans="1:13" ht="14.5">
      <c r="A358" s="4">
        <v>5440</v>
      </c>
      <c r="B358" s="1" t="s">
        <v>303</v>
      </c>
      <c r="C358" s="46">
        <v>1.2712196499999999</v>
      </c>
      <c r="D358" s="13">
        <v>1.5490372386889331</v>
      </c>
      <c r="E358" s="14">
        <v>0.78334097414321335</v>
      </c>
      <c r="F358" s="13">
        <v>0.71552179227754875</v>
      </c>
      <c r="G358" s="13">
        <v>2.6104082826519766</v>
      </c>
      <c r="H358" s="13">
        <v>0.9824281205465164</v>
      </c>
      <c r="I358" s="13">
        <v>1.9876700360036745</v>
      </c>
      <c r="J358" s="13">
        <v>0.95643223950697509</v>
      </c>
      <c r="K358" s="13">
        <v>1.2273914614288648</v>
      </c>
      <c r="L358" s="15">
        <v>0.16367925999999999</v>
      </c>
      <c r="M358" s="16"/>
    </row>
    <row r="359" spans="1:13" ht="14.5">
      <c r="A359" s="4">
        <v>5441</v>
      </c>
      <c r="B359" s="1" t="s">
        <v>304</v>
      </c>
      <c r="C359" s="46">
        <v>1.2070917999999999</v>
      </c>
      <c r="D359" s="13">
        <v>1.5157117473896382</v>
      </c>
      <c r="E359" s="14">
        <v>0.96648004081947014</v>
      </c>
      <c r="F359" s="13">
        <v>0.82057400072816289</v>
      </c>
      <c r="G359" s="13">
        <v>1.4529980464321253</v>
      </c>
      <c r="H359" s="13">
        <v>0.89970670067215852</v>
      </c>
      <c r="I359" s="13">
        <v>1.5158481085048605</v>
      </c>
      <c r="J359" s="13">
        <v>0.97189873969062612</v>
      </c>
      <c r="K359" s="13">
        <v>4.6956584835061825</v>
      </c>
      <c r="L359" s="15">
        <v>0.51614870999999996</v>
      </c>
      <c r="M359" s="16"/>
    </row>
    <row r="360" spans="1:13" ht="14.5">
      <c r="A360" s="4">
        <v>5442</v>
      </c>
      <c r="B360" s="1" t="s">
        <v>305</v>
      </c>
      <c r="C360" s="46">
        <v>1.47107192</v>
      </c>
      <c r="D360" s="13">
        <v>1.816073871734835</v>
      </c>
      <c r="E360" s="14">
        <v>1.2035229248028376</v>
      </c>
      <c r="F360" s="13">
        <v>0.56967384067702076</v>
      </c>
      <c r="G360" s="13">
        <v>2.6759992867269671</v>
      </c>
      <c r="H360" s="13">
        <v>0.90332755908061335</v>
      </c>
      <c r="I360" s="13">
        <v>2.1880532320664243</v>
      </c>
      <c r="J360" s="13">
        <v>1.0286322313348173</v>
      </c>
      <c r="K360" s="13">
        <v>5.2774203811275155</v>
      </c>
      <c r="L360" s="15">
        <v>0.15708077000000001</v>
      </c>
      <c r="M360" s="16"/>
    </row>
    <row r="361" spans="1:13" ht="14.5">
      <c r="A361" s="4">
        <v>5443</v>
      </c>
      <c r="B361" s="1" t="s">
        <v>306</v>
      </c>
      <c r="C361" s="46">
        <v>1.0911170400000001</v>
      </c>
      <c r="D361" s="13">
        <v>1.1361595550464627</v>
      </c>
      <c r="E361" s="14">
        <v>0.90722231828372002</v>
      </c>
      <c r="F361" s="13">
        <v>0.92051906138940964</v>
      </c>
      <c r="G361" s="13">
        <v>1.6281013320664104</v>
      </c>
      <c r="H361" s="13">
        <v>1.0935989413903004</v>
      </c>
      <c r="I361" s="13">
        <v>1.3388718021687109</v>
      </c>
      <c r="J361" s="13">
        <v>1.143051027410849</v>
      </c>
      <c r="K361" s="13">
        <v>0.54518688899336809</v>
      </c>
      <c r="L361" s="15">
        <v>0.3942599</v>
      </c>
      <c r="M361" s="16"/>
    </row>
    <row r="362" spans="1:13" ht="14.5">
      <c r="A362" s="4">
        <v>5444</v>
      </c>
      <c r="B362" s="1" t="s">
        <v>307</v>
      </c>
      <c r="C362" s="46">
        <v>0.98313910000000004</v>
      </c>
      <c r="D362" s="13">
        <v>1.0587058773313265</v>
      </c>
      <c r="E362" s="14">
        <v>0.9177703962783843</v>
      </c>
      <c r="F362" s="13">
        <v>0.89515339999132681</v>
      </c>
      <c r="G362" s="13">
        <v>1.023980898510706</v>
      </c>
      <c r="H362" s="13">
        <v>0.92600339939656506</v>
      </c>
      <c r="I362" s="13">
        <v>1.0880325292492621</v>
      </c>
      <c r="J362" s="13">
        <v>0.960204437965825</v>
      </c>
      <c r="K362" s="13">
        <v>0.83703683882665636</v>
      </c>
      <c r="L362" s="15">
        <v>1.8138521400000001</v>
      </c>
      <c r="M362" s="16"/>
    </row>
    <row r="363" spans="1:13" ht="15" thickBot="1">
      <c r="A363" s="17" t="s">
        <v>316</v>
      </c>
      <c r="B363" s="17"/>
      <c r="C363" s="47">
        <v>1</v>
      </c>
      <c r="D363" s="19">
        <v>1</v>
      </c>
      <c r="E363" s="18">
        <v>1</v>
      </c>
      <c r="F363" s="19">
        <v>1</v>
      </c>
      <c r="G363" s="19">
        <v>1</v>
      </c>
      <c r="H363" s="19">
        <v>1</v>
      </c>
      <c r="I363" s="19">
        <v>1</v>
      </c>
      <c r="J363" s="19">
        <v>1</v>
      </c>
      <c r="K363" s="19">
        <v>1</v>
      </c>
      <c r="L363" s="20">
        <f>SUM(L7:L362)</f>
        <v>999.99999996999998</v>
      </c>
      <c r="M363" s="16"/>
    </row>
    <row r="364" spans="1:13">
      <c r="C364" s="48"/>
    </row>
    <row r="365" spans="1:13">
      <c r="A365" t="s">
        <v>350</v>
      </c>
      <c r="C365" s="65">
        <f>SUM(D365:K365)</f>
        <v>1</v>
      </c>
      <c r="D365" s="66">
        <v>0.34946857772341877</v>
      </c>
      <c r="E365" s="66">
        <v>0.25334701572766394</v>
      </c>
      <c r="F365" s="67">
        <v>0.15806951039758146</v>
      </c>
      <c r="G365" s="66">
        <v>8.0530351250784726E-2</v>
      </c>
      <c r="H365" s="66">
        <v>5.6001250230025973E-2</v>
      </c>
      <c r="I365" s="66">
        <v>5.5279471334881383E-2</v>
      </c>
      <c r="J365" s="66">
        <v>4.5229769235000876E-2</v>
      </c>
      <c r="K365" s="66">
        <v>2.0740541006428774E-3</v>
      </c>
      <c r="L365" s="66"/>
    </row>
    <row r="366" spans="1:13">
      <c r="C366" s="48"/>
    </row>
    <row r="367" spans="1:13">
      <c r="C367" s="48"/>
      <c r="F367"/>
    </row>
    <row r="368" spans="1:13">
      <c r="C368" s="71"/>
      <c r="E368" s="12"/>
    </row>
    <row r="369" spans="2:11">
      <c r="C369" s="48"/>
    </row>
    <row r="370" spans="2:11">
      <c r="C370" s="48"/>
    </row>
    <row r="371" spans="2:11">
      <c r="C371" s="48"/>
    </row>
    <row r="372" spans="2:11">
      <c r="B372" t="s">
        <v>317</v>
      </c>
      <c r="C372" s="48"/>
      <c r="D372" s="21">
        <f t="shared" ref="D372:K372" si="0">COUNTIF(D$7:D$362,"&lt;0,5")</f>
        <v>0</v>
      </c>
      <c r="E372" s="21">
        <f t="shared" si="0"/>
        <v>0</v>
      </c>
      <c r="F372" s="21">
        <f t="shared" si="0"/>
        <v>1</v>
      </c>
      <c r="G372" s="21">
        <f t="shared" si="0"/>
        <v>0</v>
      </c>
      <c r="H372" s="21">
        <f t="shared" si="0"/>
        <v>0</v>
      </c>
      <c r="I372" s="21">
        <f t="shared" si="0"/>
        <v>0</v>
      </c>
      <c r="J372" s="21">
        <f t="shared" si="0"/>
        <v>0</v>
      </c>
      <c r="K372" s="21">
        <f t="shared" si="0"/>
        <v>38</v>
      </c>
    </row>
    <row r="373" spans="2:11">
      <c r="B373" t="s">
        <v>318</v>
      </c>
      <c r="C373" s="48"/>
      <c r="D373" s="21">
        <f t="shared" ref="D373:K373" si="1">COUNTIF(D$7:D$362,"&lt;0,7")-D372</f>
        <v>0</v>
      </c>
      <c r="E373" s="21">
        <f t="shared" si="1"/>
        <v>0</v>
      </c>
      <c r="F373" s="21">
        <f t="shared" si="1"/>
        <v>49</v>
      </c>
      <c r="G373" s="21">
        <f t="shared" si="1"/>
        <v>0</v>
      </c>
      <c r="H373" s="21">
        <f t="shared" si="1"/>
        <v>56</v>
      </c>
      <c r="I373" s="21">
        <f t="shared" si="1"/>
        <v>0</v>
      </c>
      <c r="J373" s="21">
        <f t="shared" si="1"/>
        <v>17</v>
      </c>
      <c r="K373" s="21">
        <f t="shared" si="1"/>
        <v>21</v>
      </c>
    </row>
    <row r="374" spans="2:11">
      <c r="B374" t="s">
        <v>319</v>
      </c>
      <c r="C374" s="48"/>
      <c r="D374" s="21">
        <f t="shared" ref="D374:K374" si="2">COUNTIF(D$7:D$362,"&lt;0,9")-D372-D373</f>
        <v>27</v>
      </c>
      <c r="E374" s="21">
        <f t="shared" si="2"/>
        <v>29</v>
      </c>
      <c r="F374" s="21">
        <f t="shared" si="2"/>
        <v>139</v>
      </c>
      <c r="G374" s="21">
        <f t="shared" si="2"/>
        <v>0</v>
      </c>
      <c r="H374" s="21">
        <f t="shared" si="2"/>
        <v>195</v>
      </c>
      <c r="I374" s="21">
        <f t="shared" si="2"/>
        <v>2</v>
      </c>
      <c r="J374" s="21">
        <f t="shared" si="2"/>
        <v>133</v>
      </c>
      <c r="K374" s="21">
        <f t="shared" si="2"/>
        <v>19</v>
      </c>
    </row>
    <row r="375" spans="2:11">
      <c r="B375" t="s">
        <v>320</v>
      </c>
      <c r="C375" s="48"/>
      <c r="D375" s="21">
        <f t="shared" ref="D375:K375" si="3">COUNTIF(D$7:D$362,"&lt;1,1")-D372-D373-D374</f>
        <v>84</v>
      </c>
      <c r="E375" s="21">
        <f t="shared" si="3"/>
        <v>207</v>
      </c>
      <c r="F375" s="21">
        <f t="shared" si="3"/>
        <v>136</v>
      </c>
      <c r="G375" s="21">
        <f t="shared" si="3"/>
        <v>159</v>
      </c>
      <c r="H375" s="21">
        <f t="shared" si="3"/>
        <v>90</v>
      </c>
      <c r="I375" s="21">
        <f t="shared" si="3"/>
        <v>132</v>
      </c>
      <c r="J375" s="21">
        <f t="shared" si="3"/>
        <v>178</v>
      </c>
      <c r="K375" s="21">
        <f t="shared" si="3"/>
        <v>11</v>
      </c>
    </row>
    <row r="376" spans="2:11">
      <c r="B376" t="s">
        <v>321</v>
      </c>
      <c r="C376" s="48"/>
      <c r="D376" s="21">
        <f t="shared" ref="D376:K376" si="4">COUNTIF(D$7:D$362,"&lt;1,3")-D372-D373-D374-D375</f>
        <v>92</v>
      </c>
      <c r="E376" s="21">
        <f t="shared" si="4"/>
        <v>98</v>
      </c>
      <c r="F376" s="21">
        <f t="shared" si="4"/>
        <v>31</v>
      </c>
      <c r="G376" s="21">
        <f t="shared" si="4"/>
        <v>60</v>
      </c>
      <c r="H376" s="21">
        <f t="shared" si="4"/>
        <v>10</v>
      </c>
      <c r="I376" s="21">
        <f t="shared" si="4"/>
        <v>80</v>
      </c>
      <c r="J376" s="21">
        <f t="shared" si="4"/>
        <v>25</v>
      </c>
      <c r="K376" s="21">
        <f t="shared" si="4"/>
        <v>12</v>
      </c>
    </row>
    <row r="377" spans="2:11">
      <c r="B377" t="s">
        <v>322</v>
      </c>
      <c r="C377" s="48"/>
      <c r="D377" s="21">
        <f t="shared" ref="D377:K377" si="5">COUNTIF(D$7:D$362,"&lt;1,5")-D372-D373-D374-D375-D376</f>
        <v>79</v>
      </c>
      <c r="E377" s="21">
        <f t="shared" si="5"/>
        <v>16</v>
      </c>
      <c r="F377" s="21">
        <f t="shared" si="5"/>
        <v>0</v>
      </c>
      <c r="G377" s="21">
        <f t="shared" si="5"/>
        <v>39</v>
      </c>
      <c r="H377" s="21">
        <f t="shared" si="5"/>
        <v>4</v>
      </c>
      <c r="I377" s="21">
        <f t="shared" si="5"/>
        <v>52</v>
      </c>
      <c r="J377" s="21">
        <f t="shared" si="5"/>
        <v>3</v>
      </c>
      <c r="K377" s="21">
        <f t="shared" si="5"/>
        <v>12</v>
      </c>
    </row>
    <row r="378" spans="2:11">
      <c r="B378" t="s">
        <v>323</v>
      </c>
      <c r="C378" s="48"/>
      <c r="D378" s="22">
        <f t="shared" ref="D378:K378" si="6">COUNTIF(D$7:D$362,"&gt;1,5")</f>
        <v>74</v>
      </c>
      <c r="E378" s="22">
        <f t="shared" si="6"/>
        <v>6</v>
      </c>
      <c r="F378" s="22">
        <f t="shared" si="6"/>
        <v>0</v>
      </c>
      <c r="G378" s="22">
        <f t="shared" si="6"/>
        <v>98</v>
      </c>
      <c r="H378" s="22">
        <f t="shared" si="6"/>
        <v>1</v>
      </c>
      <c r="I378" s="22">
        <f t="shared" si="6"/>
        <v>90</v>
      </c>
      <c r="J378" s="22">
        <f t="shared" si="6"/>
        <v>0</v>
      </c>
      <c r="K378" s="22">
        <f t="shared" si="6"/>
        <v>243</v>
      </c>
    </row>
    <row r="379" spans="2:11">
      <c r="C379" s="48"/>
      <c r="D379">
        <f t="shared" ref="D379:J379" si="7">SUM(D372:D378)</f>
        <v>356</v>
      </c>
      <c r="E379">
        <f t="shared" si="7"/>
        <v>356</v>
      </c>
      <c r="F379">
        <f t="shared" si="7"/>
        <v>356</v>
      </c>
      <c r="G379">
        <f t="shared" si="7"/>
        <v>356</v>
      </c>
      <c r="H379">
        <f t="shared" si="7"/>
        <v>356</v>
      </c>
      <c r="I379">
        <f t="shared" si="7"/>
        <v>356</v>
      </c>
      <c r="J379">
        <f t="shared" si="7"/>
        <v>356</v>
      </c>
      <c r="K379">
        <f t="shared" ref="K379" si="8">SUM(K372:K378)</f>
        <v>356</v>
      </c>
    </row>
  </sheetData>
  <sheetProtection sheet="1" objects="1" scenarios="1"/>
  <mergeCells count="1">
    <mergeCell ref="D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1" sqref="R1"/>
    </sheetView>
  </sheetViews>
  <sheetFormatPr baseColWidth="10" defaultRowHeight="12.5"/>
  <cols>
    <col min="2" max="2" width="21.7265625" customWidth="1"/>
    <col min="3" max="3" width="4.26953125" customWidth="1"/>
    <col min="4" max="4" width="17.453125" customWidth="1"/>
    <col min="5" max="5" width="4.26953125" customWidth="1"/>
    <col min="6" max="6" width="17.453125" customWidth="1"/>
    <col min="7" max="7" width="4.7265625" customWidth="1"/>
    <col min="8" max="8" width="17.453125" customWidth="1"/>
    <col min="9" max="9" width="4.7265625" customWidth="1"/>
    <col min="10" max="10" width="17.453125" customWidth="1"/>
    <col min="11" max="11" width="4.7265625" customWidth="1"/>
    <col min="12" max="12" width="17.453125" customWidth="1"/>
    <col min="13" max="13" width="4.7265625" customWidth="1"/>
    <col min="14" max="14" width="17.453125" customWidth="1"/>
    <col min="15" max="15" width="4.7265625" customWidth="1"/>
    <col min="16" max="16" width="17.453125" customWidth="1"/>
    <col min="17" max="17" width="4.7265625" customWidth="1"/>
    <col min="18" max="18" width="19.1796875" customWidth="1"/>
    <col min="19" max="19" width="4.7265625" customWidth="1"/>
  </cols>
  <sheetData>
    <row r="1" spans="1:19" ht="13">
      <c r="A1" s="6"/>
      <c r="B1" s="9" t="s">
        <v>325</v>
      </c>
      <c r="D1" s="25">
        <f>+'Fordeling etter delkostn.nøkkel'!C13</f>
        <v>0</v>
      </c>
      <c r="F1" s="25">
        <f>+'Fordeling etter delkostn.nøkkel'!C15</f>
        <v>0</v>
      </c>
      <c r="H1" s="25">
        <f>+'Fordeling etter delkostn.nøkkel'!C17</f>
        <v>0</v>
      </c>
      <c r="J1" s="25">
        <f>+'Fordeling etter delkostn.nøkkel'!C19</f>
        <v>0</v>
      </c>
      <c r="L1" s="25">
        <f>+'Fordeling etter delkostn.nøkkel'!C21</f>
        <v>0</v>
      </c>
      <c r="N1" s="25">
        <f>+'Fordeling etter delkostn.nøkkel'!C23</f>
        <v>0</v>
      </c>
      <c r="P1" s="73">
        <f>'Fordeling etter delkostn.nøkkel'!C25</f>
        <v>0</v>
      </c>
      <c r="R1" s="25">
        <f>+'Fordeling etter delkostn.nøkkel'!C29</f>
        <v>0</v>
      </c>
    </row>
    <row r="2" spans="1:19" ht="13">
      <c r="A2" s="7"/>
      <c r="B2" s="5"/>
    </row>
    <row r="3" spans="1:19">
      <c r="A3" s="9" t="s">
        <v>0</v>
      </c>
      <c r="B3" s="9" t="s">
        <v>1</v>
      </c>
      <c r="D3" s="23" t="s">
        <v>326</v>
      </c>
      <c r="F3" s="23" t="s">
        <v>326</v>
      </c>
      <c r="H3" s="23" t="s">
        <v>326</v>
      </c>
      <c r="J3" s="23" t="s">
        <v>326</v>
      </c>
      <c r="L3" s="23" t="s">
        <v>326</v>
      </c>
      <c r="N3" s="23" t="s">
        <v>326</v>
      </c>
      <c r="P3" s="23" t="s">
        <v>326</v>
      </c>
      <c r="R3" s="23" t="s">
        <v>338</v>
      </c>
    </row>
    <row r="4" spans="1:19" ht="13">
      <c r="A4" s="2"/>
      <c r="B4" s="3"/>
      <c r="D4" s="23" t="s">
        <v>330</v>
      </c>
      <c r="F4" s="23" t="s">
        <v>327</v>
      </c>
      <c r="H4" s="23" t="s">
        <v>328</v>
      </c>
      <c r="J4" s="23" t="s">
        <v>329</v>
      </c>
      <c r="L4" s="23" t="s">
        <v>333</v>
      </c>
      <c r="N4" s="23" t="s">
        <v>332</v>
      </c>
      <c r="P4" s="23" t="s">
        <v>334</v>
      </c>
      <c r="R4" s="23"/>
    </row>
    <row r="5" spans="1:19" ht="13">
      <c r="A5" s="11"/>
      <c r="B5" s="11"/>
      <c r="C5" s="11"/>
      <c r="D5" s="11" t="s">
        <v>324</v>
      </c>
      <c r="E5" s="11"/>
      <c r="F5" s="11" t="s">
        <v>324</v>
      </c>
      <c r="G5" s="11"/>
      <c r="H5" s="11" t="s">
        <v>324</v>
      </c>
      <c r="I5" s="11"/>
      <c r="J5" s="11" t="s">
        <v>324</v>
      </c>
      <c r="K5" s="11"/>
      <c r="L5" s="11" t="s">
        <v>324</v>
      </c>
      <c r="M5" s="11"/>
      <c r="N5" s="11" t="s">
        <v>324</v>
      </c>
      <c r="O5" s="11"/>
      <c r="P5" s="11" t="s">
        <v>324</v>
      </c>
      <c r="Q5" s="11"/>
      <c r="R5" s="11" t="s">
        <v>324</v>
      </c>
      <c r="S5" s="11"/>
    </row>
    <row r="6" spans="1:19" ht="13">
      <c r="A6" s="2"/>
      <c r="B6" s="3"/>
    </row>
    <row r="7" spans="1:19" ht="13">
      <c r="A7" s="4">
        <v>301</v>
      </c>
      <c r="B7" s="1" t="s">
        <v>27</v>
      </c>
      <c r="D7" s="21">
        <f>+D$1*'Delkostnadsindekser 2023'!D7*'Delkostnadsindekser 2023'!$L7/1000</f>
        <v>0</v>
      </c>
      <c r="F7" s="21">
        <f>+F$1*'Delkostnadsindekser 2023'!E7*'Delkostnadsindekser 2023'!$L7/1000</f>
        <v>0</v>
      </c>
      <c r="H7" s="21">
        <f>+H$1*'Delkostnadsindekser 2023'!F7*'Delkostnadsindekser 2023'!$L7/1000</f>
        <v>0</v>
      </c>
      <c r="J7" s="21">
        <f>+J$1*'Delkostnadsindekser 2023'!G7*'Delkostnadsindekser 2023'!$L7/1000</f>
        <v>0</v>
      </c>
      <c r="L7" s="21">
        <f>+L$1*'Delkostnadsindekser 2023'!H7*'Delkostnadsindekser 2023'!$L7/1000</f>
        <v>0</v>
      </c>
      <c r="N7" s="21">
        <f>+N$1*'Delkostnadsindekser 2023'!I7*'Delkostnadsindekser 2023'!$L7/1000</f>
        <v>0</v>
      </c>
      <c r="P7" s="21">
        <f>+P$1*'Delkostnadsindekser 2023'!J7*'Delkostnadsindekser 2023'!$L7/1000</f>
        <v>0</v>
      </c>
      <c r="R7" s="21">
        <f>+R$1*'Delkostnadsindekser 2023'!C7*'Delkostnadsindekser 2023'!$L7/1000</f>
        <v>0</v>
      </c>
    </row>
    <row r="8" spans="1:19" ht="13">
      <c r="A8" s="4">
        <v>1101</v>
      </c>
      <c r="B8" s="1" t="s">
        <v>130</v>
      </c>
      <c r="D8" s="21">
        <f>+D$1*'Delkostnadsindekser 2023'!D8*'Delkostnadsindekser 2023'!$L8/1000</f>
        <v>0</v>
      </c>
      <c r="F8" s="21">
        <f>+F$1*'Delkostnadsindekser 2023'!E8*'Delkostnadsindekser 2023'!$L8/1000</f>
        <v>0</v>
      </c>
      <c r="H8" s="21">
        <f>+H$1*'Delkostnadsindekser 2023'!F8*'Delkostnadsindekser 2023'!$L8/1000</f>
        <v>0</v>
      </c>
      <c r="J8" s="21">
        <f>+J$1*'Delkostnadsindekser 2023'!G8*'Delkostnadsindekser 2023'!$L8/1000</f>
        <v>0</v>
      </c>
      <c r="L8" s="21">
        <f>+L$1*'Delkostnadsindekser 2023'!H8*'Delkostnadsindekser 2023'!$L8/1000</f>
        <v>0</v>
      </c>
      <c r="N8" s="21">
        <f>+N$1*'Delkostnadsindekser 2023'!I8*'Delkostnadsindekser 2023'!$L8/1000</f>
        <v>0</v>
      </c>
      <c r="P8" s="21">
        <f>+P$1*'Delkostnadsindekser 2023'!J8*'Delkostnadsindekser 2023'!$L8/1000</f>
        <v>0</v>
      </c>
      <c r="R8" s="21">
        <f>+R$1*'Delkostnadsindekser 2023'!C8*'Delkostnadsindekser 2023'!$L8/1000</f>
        <v>0</v>
      </c>
    </row>
    <row r="9" spans="1:19" ht="13">
      <c r="A9" s="4">
        <v>1103</v>
      </c>
      <c r="B9" s="1" t="s">
        <v>131</v>
      </c>
      <c r="D9" s="21">
        <f>+D$1*'Delkostnadsindekser 2023'!D9*'Delkostnadsindekser 2023'!$L9/1000</f>
        <v>0</v>
      </c>
      <c r="F9" s="21">
        <f>+F$1*'Delkostnadsindekser 2023'!E9*'Delkostnadsindekser 2023'!$L9/1000</f>
        <v>0</v>
      </c>
      <c r="H9" s="21">
        <f>+H$1*'Delkostnadsindekser 2023'!F9*'Delkostnadsindekser 2023'!$L9/1000</f>
        <v>0</v>
      </c>
      <c r="J9" s="21">
        <f>+J$1*'Delkostnadsindekser 2023'!G9*'Delkostnadsindekser 2023'!$L9/1000</f>
        <v>0</v>
      </c>
      <c r="L9" s="21">
        <f>+L$1*'Delkostnadsindekser 2023'!H9*'Delkostnadsindekser 2023'!$L9/1000</f>
        <v>0</v>
      </c>
      <c r="N9" s="21">
        <f>+N$1*'Delkostnadsindekser 2023'!I9*'Delkostnadsindekser 2023'!$L9/1000</f>
        <v>0</v>
      </c>
      <c r="P9" s="21">
        <f>+P$1*'Delkostnadsindekser 2023'!J9*'Delkostnadsindekser 2023'!$L9/1000</f>
        <v>0</v>
      </c>
      <c r="R9" s="21">
        <f>+R$1*'Delkostnadsindekser 2023'!C9*'Delkostnadsindekser 2023'!$L9/1000</f>
        <v>0</v>
      </c>
    </row>
    <row r="10" spans="1:19" ht="13">
      <c r="A10" s="4">
        <v>1106</v>
      </c>
      <c r="B10" s="1" t="s">
        <v>132</v>
      </c>
      <c r="D10" s="21">
        <f>+D$1*'Delkostnadsindekser 2023'!D10*'Delkostnadsindekser 2023'!$L10/1000</f>
        <v>0</v>
      </c>
      <c r="F10" s="21">
        <f>+F$1*'Delkostnadsindekser 2023'!E10*'Delkostnadsindekser 2023'!$L10/1000</f>
        <v>0</v>
      </c>
      <c r="H10" s="21">
        <f>+H$1*'Delkostnadsindekser 2023'!F10*'Delkostnadsindekser 2023'!$L10/1000</f>
        <v>0</v>
      </c>
      <c r="J10" s="21">
        <f>+J$1*'Delkostnadsindekser 2023'!G10*'Delkostnadsindekser 2023'!$L10/1000</f>
        <v>0</v>
      </c>
      <c r="L10" s="21">
        <f>+L$1*'Delkostnadsindekser 2023'!H10*'Delkostnadsindekser 2023'!$L10/1000</f>
        <v>0</v>
      </c>
      <c r="N10" s="21">
        <f>+N$1*'Delkostnadsindekser 2023'!I10*'Delkostnadsindekser 2023'!$L10/1000</f>
        <v>0</v>
      </c>
      <c r="P10" s="21">
        <f>+P$1*'Delkostnadsindekser 2023'!J10*'Delkostnadsindekser 2023'!$L10/1000</f>
        <v>0</v>
      </c>
      <c r="R10" s="21">
        <f>+R$1*'Delkostnadsindekser 2023'!C10*'Delkostnadsindekser 2023'!$L10/1000</f>
        <v>0</v>
      </c>
    </row>
    <row r="11" spans="1:19" ht="13">
      <c r="A11" s="4">
        <v>1108</v>
      </c>
      <c r="B11" s="1" t="s">
        <v>351</v>
      </c>
      <c r="D11" s="21">
        <f>+D$1*'Delkostnadsindekser 2023'!D11*'Delkostnadsindekser 2023'!$L11/1000</f>
        <v>0</v>
      </c>
      <c r="F11" s="21">
        <f>+F$1*'Delkostnadsindekser 2023'!E11*'Delkostnadsindekser 2023'!$L11/1000</f>
        <v>0</v>
      </c>
      <c r="H11" s="21">
        <f>+H$1*'Delkostnadsindekser 2023'!F11*'Delkostnadsindekser 2023'!$L11/1000</f>
        <v>0</v>
      </c>
      <c r="J11" s="21">
        <f>+J$1*'Delkostnadsindekser 2023'!G11*'Delkostnadsindekser 2023'!$L11/1000</f>
        <v>0</v>
      </c>
      <c r="L11" s="21">
        <f>+L$1*'Delkostnadsindekser 2023'!H11*'Delkostnadsindekser 2023'!$L11/1000</f>
        <v>0</v>
      </c>
      <c r="N11" s="21">
        <f>+N$1*'Delkostnadsindekser 2023'!I11*'Delkostnadsindekser 2023'!$L11/1000</f>
        <v>0</v>
      </c>
      <c r="P11" s="21">
        <f>+P$1*'Delkostnadsindekser 2023'!J11*'Delkostnadsindekser 2023'!$L11/1000</f>
        <v>0</v>
      </c>
      <c r="R11" s="21">
        <f>+R$1*'Delkostnadsindekser 2023'!C11*'Delkostnadsindekser 2023'!$L11/1000</f>
        <v>0</v>
      </c>
    </row>
    <row r="12" spans="1:19" ht="13">
      <c r="A12" s="4">
        <v>1111</v>
      </c>
      <c r="B12" s="1" t="s">
        <v>133</v>
      </c>
      <c r="D12" s="21">
        <f>+D$1*'Delkostnadsindekser 2023'!D12*'Delkostnadsindekser 2023'!$L12/1000</f>
        <v>0</v>
      </c>
      <c r="F12" s="21">
        <f>+F$1*'Delkostnadsindekser 2023'!E12*'Delkostnadsindekser 2023'!$L12/1000</f>
        <v>0</v>
      </c>
      <c r="H12" s="21">
        <f>+H$1*'Delkostnadsindekser 2023'!F12*'Delkostnadsindekser 2023'!$L12/1000</f>
        <v>0</v>
      </c>
      <c r="J12" s="21">
        <f>+J$1*'Delkostnadsindekser 2023'!G12*'Delkostnadsindekser 2023'!$L12/1000</f>
        <v>0</v>
      </c>
      <c r="L12" s="21">
        <f>+L$1*'Delkostnadsindekser 2023'!H12*'Delkostnadsindekser 2023'!$L12/1000</f>
        <v>0</v>
      </c>
      <c r="N12" s="21">
        <f>+N$1*'Delkostnadsindekser 2023'!I12*'Delkostnadsindekser 2023'!$L12/1000</f>
        <v>0</v>
      </c>
      <c r="P12" s="21">
        <f>+P$1*'Delkostnadsindekser 2023'!J12*'Delkostnadsindekser 2023'!$L12/1000</f>
        <v>0</v>
      </c>
      <c r="R12" s="21">
        <f>+R$1*'Delkostnadsindekser 2023'!C12*'Delkostnadsindekser 2023'!$L12/1000</f>
        <v>0</v>
      </c>
    </row>
    <row r="13" spans="1:19" ht="13">
      <c r="A13" s="4">
        <v>1112</v>
      </c>
      <c r="B13" s="1" t="s">
        <v>134</v>
      </c>
      <c r="D13" s="21">
        <f>+D$1*'Delkostnadsindekser 2023'!D13*'Delkostnadsindekser 2023'!$L13/1000</f>
        <v>0</v>
      </c>
      <c r="F13" s="21">
        <f>+F$1*'Delkostnadsindekser 2023'!E13*'Delkostnadsindekser 2023'!$L13/1000</f>
        <v>0</v>
      </c>
      <c r="H13" s="21">
        <f>+H$1*'Delkostnadsindekser 2023'!F13*'Delkostnadsindekser 2023'!$L13/1000</f>
        <v>0</v>
      </c>
      <c r="J13" s="21">
        <f>+J$1*'Delkostnadsindekser 2023'!G13*'Delkostnadsindekser 2023'!$L13/1000</f>
        <v>0</v>
      </c>
      <c r="L13" s="21">
        <f>+L$1*'Delkostnadsindekser 2023'!H13*'Delkostnadsindekser 2023'!$L13/1000</f>
        <v>0</v>
      </c>
      <c r="N13" s="21">
        <f>+N$1*'Delkostnadsindekser 2023'!I13*'Delkostnadsindekser 2023'!$L13/1000</f>
        <v>0</v>
      </c>
      <c r="P13" s="21">
        <f>+P$1*'Delkostnadsindekser 2023'!J13*'Delkostnadsindekser 2023'!$L13/1000</f>
        <v>0</v>
      </c>
      <c r="R13" s="21">
        <f>+R$1*'Delkostnadsindekser 2023'!C13*'Delkostnadsindekser 2023'!$L13/1000</f>
        <v>0</v>
      </c>
    </row>
    <row r="14" spans="1:19" ht="13">
      <c r="A14" s="4">
        <v>1114</v>
      </c>
      <c r="B14" s="1" t="s">
        <v>135</v>
      </c>
      <c r="D14" s="21">
        <f>+D$1*'Delkostnadsindekser 2023'!D14*'Delkostnadsindekser 2023'!$L14/1000</f>
        <v>0</v>
      </c>
      <c r="F14" s="21">
        <f>+F$1*'Delkostnadsindekser 2023'!E14*'Delkostnadsindekser 2023'!$L14/1000</f>
        <v>0</v>
      </c>
      <c r="H14" s="21">
        <f>+H$1*'Delkostnadsindekser 2023'!F14*'Delkostnadsindekser 2023'!$L14/1000</f>
        <v>0</v>
      </c>
      <c r="J14" s="21">
        <f>+J$1*'Delkostnadsindekser 2023'!G14*'Delkostnadsindekser 2023'!$L14/1000</f>
        <v>0</v>
      </c>
      <c r="L14" s="21">
        <f>+L$1*'Delkostnadsindekser 2023'!H14*'Delkostnadsindekser 2023'!$L14/1000</f>
        <v>0</v>
      </c>
      <c r="N14" s="21">
        <f>+N$1*'Delkostnadsindekser 2023'!I14*'Delkostnadsindekser 2023'!$L14/1000</f>
        <v>0</v>
      </c>
      <c r="P14" s="21">
        <f>+P$1*'Delkostnadsindekser 2023'!J14*'Delkostnadsindekser 2023'!$L14/1000</f>
        <v>0</v>
      </c>
      <c r="R14" s="21">
        <f>+R$1*'Delkostnadsindekser 2023'!C14*'Delkostnadsindekser 2023'!$L14/1000</f>
        <v>0</v>
      </c>
    </row>
    <row r="15" spans="1:19" ht="13">
      <c r="A15" s="4">
        <v>1119</v>
      </c>
      <c r="B15" s="1" t="s">
        <v>136</v>
      </c>
      <c r="D15" s="21">
        <f>+D$1*'Delkostnadsindekser 2023'!D15*'Delkostnadsindekser 2023'!$L15/1000</f>
        <v>0</v>
      </c>
      <c r="F15" s="21">
        <f>+F$1*'Delkostnadsindekser 2023'!E15*'Delkostnadsindekser 2023'!$L15/1000</f>
        <v>0</v>
      </c>
      <c r="H15" s="21">
        <f>+H$1*'Delkostnadsindekser 2023'!F15*'Delkostnadsindekser 2023'!$L15/1000</f>
        <v>0</v>
      </c>
      <c r="J15" s="21">
        <f>+J$1*'Delkostnadsindekser 2023'!G15*'Delkostnadsindekser 2023'!$L15/1000</f>
        <v>0</v>
      </c>
      <c r="L15" s="21">
        <f>+L$1*'Delkostnadsindekser 2023'!H15*'Delkostnadsindekser 2023'!$L15/1000</f>
        <v>0</v>
      </c>
      <c r="N15" s="21">
        <f>+N$1*'Delkostnadsindekser 2023'!I15*'Delkostnadsindekser 2023'!$L15/1000</f>
        <v>0</v>
      </c>
      <c r="P15" s="21">
        <f>+P$1*'Delkostnadsindekser 2023'!J15*'Delkostnadsindekser 2023'!$L15/1000</f>
        <v>0</v>
      </c>
      <c r="R15" s="21">
        <f>+R$1*'Delkostnadsindekser 2023'!C15*'Delkostnadsindekser 2023'!$L15/1000</f>
        <v>0</v>
      </c>
    </row>
    <row r="16" spans="1:19" ht="13">
      <c r="A16" s="4">
        <v>1120</v>
      </c>
      <c r="B16" s="1" t="s">
        <v>137</v>
      </c>
      <c r="D16" s="21">
        <f>+D$1*'Delkostnadsindekser 2023'!D16*'Delkostnadsindekser 2023'!$L16/1000</f>
        <v>0</v>
      </c>
      <c r="F16" s="21">
        <f>+F$1*'Delkostnadsindekser 2023'!E16*'Delkostnadsindekser 2023'!$L16/1000</f>
        <v>0</v>
      </c>
      <c r="H16" s="21">
        <f>+H$1*'Delkostnadsindekser 2023'!F16*'Delkostnadsindekser 2023'!$L16/1000</f>
        <v>0</v>
      </c>
      <c r="J16" s="21">
        <f>+J$1*'Delkostnadsindekser 2023'!G16*'Delkostnadsindekser 2023'!$L16/1000</f>
        <v>0</v>
      </c>
      <c r="L16" s="21">
        <f>+L$1*'Delkostnadsindekser 2023'!H16*'Delkostnadsindekser 2023'!$L16/1000</f>
        <v>0</v>
      </c>
      <c r="N16" s="21">
        <f>+N$1*'Delkostnadsindekser 2023'!I16*'Delkostnadsindekser 2023'!$L16/1000</f>
        <v>0</v>
      </c>
      <c r="P16" s="21">
        <f>+P$1*'Delkostnadsindekser 2023'!J16*'Delkostnadsindekser 2023'!$L16/1000</f>
        <v>0</v>
      </c>
      <c r="R16" s="21">
        <f>+R$1*'Delkostnadsindekser 2023'!C16*'Delkostnadsindekser 2023'!$L16/1000</f>
        <v>0</v>
      </c>
    </row>
    <row r="17" spans="1:18" ht="13">
      <c r="A17" s="4">
        <v>1121</v>
      </c>
      <c r="B17" s="1" t="s">
        <v>138</v>
      </c>
      <c r="D17" s="21">
        <f>+D$1*'Delkostnadsindekser 2023'!D17*'Delkostnadsindekser 2023'!$L17/1000</f>
        <v>0</v>
      </c>
      <c r="F17" s="21">
        <f>+F$1*'Delkostnadsindekser 2023'!E17*'Delkostnadsindekser 2023'!$L17/1000</f>
        <v>0</v>
      </c>
      <c r="H17" s="21">
        <f>+H$1*'Delkostnadsindekser 2023'!F17*'Delkostnadsindekser 2023'!$L17/1000</f>
        <v>0</v>
      </c>
      <c r="J17" s="21">
        <f>+J$1*'Delkostnadsindekser 2023'!G17*'Delkostnadsindekser 2023'!$L17/1000</f>
        <v>0</v>
      </c>
      <c r="L17" s="21">
        <f>+L$1*'Delkostnadsindekser 2023'!H17*'Delkostnadsindekser 2023'!$L17/1000</f>
        <v>0</v>
      </c>
      <c r="N17" s="21">
        <f>+N$1*'Delkostnadsindekser 2023'!I17*'Delkostnadsindekser 2023'!$L17/1000</f>
        <v>0</v>
      </c>
      <c r="P17" s="21">
        <f>+P$1*'Delkostnadsindekser 2023'!J17*'Delkostnadsindekser 2023'!$L17/1000</f>
        <v>0</v>
      </c>
      <c r="R17" s="21">
        <f>+R$1*'Delkostnadsindekser 2023'!C17*'Delkostnadsindekser 2023'!$L17/1000</f>
        <v>0</v>
      </c>
    </row>
    <row r="18" spans="1:18" ht="13">
      <c r="A18" s="4">
        <v>1122</v>
      </c>
      <c r="B18" s="1" t="s">
        <v>139</v>
      </c>
      <c r="D18" s="21">
        <f>+D$1*'Delkostnadsindekser 2023'!D18*'Delkostnadsindekser 2023'!$L18/1000</f>
        <v>0</v>
      </c>
      <c r="F18" s="21">
        <f>+F$1*'Delkostnadsindekser 2023'!E18*'Delkostnadsindekser 2023'!$L18/1000</f>
        <v>0</v>
      </c>
      <c r="H18" s="21">
        <f>+H$1*'Delkostnadsindekser 2023'!F18*'Delkostnadsindekser 2023'!$L18/1000</f>
        <v>0</v>
      </c>
      <c r="J18" s="21">
        <f>+J$1*'Delkostnadsindekser 2023'!G18*'Delkostnadsindekser 2023'!$L18/1000</f>
        <v>0</v>
      </c>
      <c r="L18" s="21">
        <f>+L$1*'Delkostnadsindekser 2023'!H18*'Delkostnadsindekser 2023'!$L18/1000</f>
        <v>0</v>
      </c>
      <c r="N18" s="21">
        <f>+N$1*'Delkostnadsindekser 2023'!I18*'Delkostnadsindekser 2023'!$L18/1000</f>
        <v>0</v>
      </c>
      <c r="P18" s="21">
        <f>+P$1*'Delkostnadsindekser 2023'!J18*'Delkostnadsindekser 2023'!$L18/1000</f>
        <v>0</v>
      </c>
      <c r="R18" s="21">
        <f>+R$1*'Delkostnadsindekser 2023'!C18*'Delkostnadsindekser 2023'!$L18/1000</f>
        <v>0</v>
      </c>
    </row>
    <row r="19" spans="1:18" ht="13">
      <c r="A19" s="4">
        <v>1124</v>
      </c>
      <c r="B19" s="1" t="s">
        <v>140</v>
      </c>
      <c r="D19" s="21">
        <f>+D$1*'Delkostnadsindekser 2023'!D19*'Delkostnadsindekser 2023'!$L19/1000</f>
        <v>0</v>
      </c>
      <c r="F19" s="21">
        <f>+F$1*'Delkostnadsindekser 2023'!E19*'Delkostnadsindekser 2023'!$L19/1000</f>
        <v>0</v>
      </c>
      <c r="H19" s="21">
        <f>+H$1*'Delkostnadsindekser 2023'!F19*'Delkostnadsindekser 2023'!$L19/1000</f>
        <v>0</v>
      </c>
      <c r="J19" s="21">
        <f>+J$1*'Delkostnadsindekser 2023'!G19*'Delkostnadsindekser 2023'!$L19/1000</f>
        <v>0</v>
      </c>
      <c r="L19" s="21">
        <f>+L$1*'Delkostnadsindekser 2023'!H19*'Delkostnadsindekser 2023'!$L19/1000</f>
        <v>0</v>
      </c>
      <c r="N19" s="21">
        <f>+N$1*'Delkostnadsindekser 2023'!I19*'Delkostnadsindekser 2023'!$L19/1000</f>
        <v>0</v>
      </c>
      <c r="P19" s="21">
        <f>+P$1*'Delkostnadsindekser 2023'!J19*'Delkostnadsindekser 2023'!$L19/1000</f>
        <v>0</v>
      </c>
      <c r="R19" s="21">
        <f>+R$1*'Delkostnadsindekser 2023'!C19*'Delkostnadsindekser 2023'!$L19/1000</f>
        <v>0</v>
      </c>
    </row>
    <row r="20" spans="1:18" ht="13">
      <c r="A20" s="4">
        <v>1127</v>
      </c>
      <c r="B20" s="1" t="s">
        <v>141</v>
      </c>
      <c r="D20" s="21">
        <f>+D$1*'Delkostnadsindekser 2023'!D20*'Delkostnadsindekser 2023'!$L20/1000</f>
        <v>0</v>
      </c>
      <c r="F20" s="21">
        <f>+F$1*'Delkostnadsindekser 2023'!E20*'Delkostnadsindekser 2023'!$L20/1000</f>
        <v>0</v>
      </c>
      <c r="H20" s="21">
        <f>+H$1*'Delkostnadsindekser 2023'!F20*'Delkostnadsindekser 2023'!$L20/1000</f>
        <v>0</v>
      </c>
      <c r="J20" s="21">
        <f>+J$1*'Delkostnadsindekser 2023'!G20*'Delkostnadsindekser 2023'!$L20/1000</f>
        <v>0</v>
      </c>
      <c r="L20" s="21">
        <f>+L$1*'Delkostnadsindekser 2023'!H20*'Delkostnadsindekser 2023'!$L20/1000</f>
        <v>0</v>
      </c>
      <c r="N20" s="21">
        <f>+N$1*'Delkostnadsindekser 2023'!I20*'Delkostnadsindekser 2023'!$L20/1000</f>
        <v>0</v>
      </c>
      <c r="P20" s="21">
        <f>+P$1*'Delkostnadsindekser 2023'!J20*'Delkostnadsindekser 2023'!$L20/1000</f>
        <v>0</v>
      </c>
      <c r="R20" s="21">
        <f>+R$1*'Delkostnadsindekser 2023'!C20*'Delkostnadsindekser 2023'!$L20/1000</f>
        <v>0</v>
      </c>
    </row>
    <row r="21" spans="1:18" ht="13">
      <c r="A21" s="4">
        <v>1130</v>
      </c>
      <c r="B21" s="1" t="s">
        <v>142</v>
      </c>
      <c r="D21" s="21">
        <f>+D$1*'Delkostnadsindekser 2023'!D21*'Delkostnadsindekser 2023'!$L21/1000</f>
        <v>0</v>
      </c>
      <c r="F21" s="21">
        <f>+F$1*'Delkostnadsindekser 2023'!E21*'Delkostnadsindekser 2023'!$L21/1000</f>
        <v>0</v>
      </c>
      <c r="H21" s="21">
        <f>+H$1*'Delkostnadsindekser 2023'!F21*'Delkostnadsindekser 2023'!$L21/1000</f>
        <v>0</v>
      </c>
      <c r="J21" s="21">
        <f>+J$1*'Delkostnadsindekser 2023'!G21*'Delkostnadsindekser 2023'!$L21/1000</f>
        <v>0</v>
      </c>
      <c r="L21" s="21">
        <f>+L$1*'Delkostnadsindekser 2023'!H21*'Delkostnadsindekser 2023'!$L21/1000</f>
        <v>0</v>
      </c>
      <c r="N21" s="21">
        <f>+N$1*'Delkostnadsindekser 2023'!I21*'Delkostnadsindekser 2023'!$L21/1000</f>
        <v>0</v>
      </c>
      <c r="P21" s="21">
        <f>+P$1*'Delkostnadsindekser 2023'!J21*'Delkostnadsindekser 2023'!$L21/1000</f>
        <v>0</v>
      </c>
      <c r="R21" s="21">
        <f>+R$1*'Delkostnadsindekser 2023'!C21*'Delkostnadsindekser 2023'!$L21/1000</f>
        <v>0</v>
      </c>
    </row>
    <row r="22" spans="1:18" ht="13">
      <c r="A22" s="4">
        <v>1133</v>
      </c>
      <c r="B22" s="1" t="s">
        <v>143</v>
      </c>
      <c r="D22" s="21">
        <f>+D$1*'Delkostnadsindekser 2023'!D22*'Delkostnadsindekser 2023'!$L22/1000</f>
        <v>0</v>
      </c>
      <c r="F22" s="21">
        <f>+F$1*'Delkostnadsindekser 2023'!E22*'Delkostnadsindekser 2023'!$L22/1000</f>
        <v>0</v>
      </c>
      <c r="H22" s="21">
        <f>+H$1*'Delkostnadsindekser 2023'!F22*'Delkostnadsindekser 2023'!$L22/1000</f>
        <v>0</v>
      </c>
      <c r="J22" s="21">
        <f>+J$1*'Delkostnadsindekser 2023'!G22*'Delkostnadsindekser 2023'!$L22/1000</f>
        <v>0</v>
      </c>
      <c r="L22" s="21">
        <f>+L$1*'Delkostnadsindekser 2023'!H22*'Delkostnadsindekser 2023'!$L22/1000</f>
        <v>0</v>
      </c>
      <c r="N22" s="21">
        <f>+N$1*'Delkostnadsindekser 2023'!I22*'Delkostnadsindekser 2023'!$L22/1000</f>
        <v>0</v>
      </c>
      <c r="P22" s="21">
        <f>+P$1*'Delkostnadsindekser 2023'!J22*'Delkostnadsindekser 2023'!$L22/1000</f>
        <v>0</v>
      </c>
      <c r="R22" s="21">
        <f>+R$1*'Delkostnadsindekser 2023'!C22*'Delkostnadsindekser 2023'!$L22/1000</f>
        <v>0</v>
      </c>
    </row>
    <row r="23" spans="1:18" ht="13">
      <c r="A23" s="4">
        <v>1134</v>
      </c>
      <c r="B23" s="1" t="s">
        <v>144</v>
      </c>
      <c r="D23" s="21">
        <f>+D$1*'Delkostnadsindekser 2023'!D23*'Delkostnadsindekser 2023'!$L23/1000</f>
        <v>0</v>
      </c>
      <c r="F23" s="21">
        <f>+F$1*'Delkostnadsindekser 2023'!E23*'Delkostnadsindekser 2023'!$L23/1000</f>
        <v>0</v>
      </c>
      <c r="H23" s="21">
        <f>+H$1*'Delkostnadsindekser 2023'!F23*'Delkostnadsindekser 2023'!$L23/1000</f>
        <v>0</v>
      </c>
      <c r="J23" s="21">
        <f>+J$1*'Delkostnadsindekser 2023'!G23*'Delkostnadsindekser 2023'!$L23/1000</f>
        <v>0</v>
      </c>
      <c r="L23" s="21">
        <f>+L$1*'Delkostnadsindekser 2023'!H23*'Delkostnadsindekser 2023'!$L23/1000</f>
        <v>0</v>
      </c>
      <c r="N23" s="21">
        <f>+N$1*'Delkostnadsindekser 2023'!I23*'Delkostnadsindekser 2023'!$L23/1000</f>
        <v>0</v>
      </c>
      <c r="P23" s="21">
        <f>+P$1*'Delkostnadsindekser 2023'!J23*'Delkostnadsindekser 2023'!$L23/1000</f>
        <v>0</v>
      </c>
      <c r="R23" s="21">
        <f>+R$1*'Delkostnadsindekser 2023'!C23*'Delkostnadsindekser 2023'!$L23/1000</f>
        <v>0</v>
      </c>
    </row>
    <row r="24" spans="1:18" ht="13">
      <c r="A24" s="4">
        <v>1135</v>
      </c>
      <c r="B24" s="1" t="s">
        <v>145</v>
      </c>
      <c r="D24" s="21">
        <f>+D$1*'Delkostnadsindekser 2023'!D24*'Delkostnadsindekser 2023'!$L24/1000</f>
        <v>0</v>
      </c>
      <c r="F24" s="21">
        <f>+F$1*'Delkostnadsindekser 2023'!E24*'Delkostnadsindekser 2023'!$L24/1000</f>
        <v>0</v>
      </c>
      <c r="H24" s="21">
        <f>+H$1*'Delkostnadsindekser 2023'!F24*'Delkostnadsindekser 2023'!$L24/1000</f>
        <v>0</v>
      </c>
      <c r="J24" s="21">
        <f>+J$1*'Delkostnadsindekser 2023'!G24*'Delkostnadsindekser 2023'!$L24/1000</f>
        <v>0</v>
      </c>
      <c r="L24" s="21">
        <f>+L$1*'Delkostnadsindekser 2023'!H24*'Delkostnadsindekser 2023'!$L24/1000</f>
        <v>0</v>
      </c>
      <c r="N24" s="21">
        <f>+N$1*'Delkostnadsindekser 2023'!I24*'Delkostnadsindekser 2023'!$L24/1000</f>
        <v>0</v>
      </c>
      <c r="P24" s="21">
        <f>+P$1*'Delkostnadsindekser 2023'!J24*'Delkostnadsindekser 2023'!$L24/1000</f>
        <v>0</v>
      </c>
      <c r="R24" s="21">
        <f>+R$1*'Delkostnadsindekser 2023'!C24*'Delkostnadsindekser 2023'!$L24/1000</f>
        <v>0</v>
      </c>
    </row>
    <row r="25" spans="1:18" ht="13">
      <c r="A25" s="4">
        <v>1144</v>
      </c>
      <c r="B25" s="1" t="s">
        <v>146</v>
      </c>
      <c r="D25" s="21">
        <f>+D$1*'Delkostnadsindekser 2023'!D25*'Delkostnadsindekser 2023'!$L25/1000</f>
        <v>0</v>
      </c>
      <c r="F25" s="21">
        <f>+F$1*'Delkostnadsindekser 2023'!E25*'Delkostnadsindekser 2023'!$L25/1000</f>
        <v>0</v>
      </c>
      <c r="H25" s="21">
        <f>+H$1*'Delkostnadsindekser 2023'!F25*'Delkostnadsindekser 2023'!$L25/1000</f>
        <v>0</v>
      </c>
      <c r="J25" s="21">
        <f>+J$1*'Delkostnadsindekser 2023'!G25*'Delkostnadsindekser 2023'!$L25/1000</f>
        <v>0</v>
      </c>
      <c r="L25" s="21">
        <f>+L$1*'Delkostnadsindekser 2023'!H25*'Delkostnadsindekser 2023'!$L25/1000</f>
        <v>0</v>
      </c>
      <c r="N25" s="21">
        <f>+N$1*'Delkostnadsindekser 2023'!I25*'Delkostnadsindekser 2023'!$L25/1000</f>
        <v>0</v>
      </c>
      <c r="P25" s="21">
        <f>+P$1*'Delkostnadsindekser 2023'!J25*'Delkostnadsindekser 2023'!$L25/1000</f>
        <v>0</v>
      </c>
      <c r="R25" s="21">
        <f>+R$1*'Delkostnadsindekser 2023'!C25*'Delkostnadsindekser 2023'!$L25/1000</f>
        <v>0</v>
      </c>
    </row>
    <row r="26" spans="1:18" ht="13">
      <c r="A26" s="4">
        <v>1145</v>
      </c>
      <c r="B26" s="1" t="s">
        <v>147</v>
      </c>
      <c r="D26" s="21">
        <f>+D$1*'Delkostnadsindekser 2023'!D26*'Delkostnadsindekser 2023'!$L26/1000</f>
        <v>0</v>
      </c>
      <c r="F26" s="21">
        <f>+F$1*'Delkostnadsindekser 2023'!E26*'Delkostnadsindekser 2023'!$L26/1000</f>
        <v>0</v>
      </c>
      <c r="H26" s="21">
        <f>+H$1*'Delkostnadsindekser 2023'!F26*'Delkostnadsindekser 2023'!$L26/1000</f>
        <v>0</v>
      </c>
      <c r="J26" s="21">
        <f>+J$1*'Delkostnadsindekser 2023'!G26*'Delkostnadsindekser 2023'!$L26/1000</f>
        <v>0</v>
      </c>
      <c r="L26" s="21">
        <f>+L$1*'Delkostnadsindekser 2023'!H26*'Delkostnadsindekser 2023'!$L26/1000</f>
        <v>0</v>
      </c>
      <c r="N26" s="21">
        <f>+N$1*'Delkostnadsindekser 2023'!I26*'Delkostnadsindekser 2023'!$L26/1000</f>
        <v>0</v>
      </c>
      <c r="P26" s="21">
        <f>+P$1*'Delkostnadsindekser 2023'!J26*'Delkostnadsindekser 2023'!$L26/1000</f>
        <v>0</v>
      </c>
      <c r="R26" s="21">
        <f>+R$1*'Delkostnadsindekser 2023'!C26*'Delkostnadsindekser 2023'!$L26/1000</f>
        <v>0</v>
      </c>
    </row>
    <row r="27" spans="1:18" ht="13">
      <c r="A27" s="4">
        <v>1146</v>
      </c>
      <c r="B27" s="1" t="s">
        <v>148</v>
      </c>
      <c r="D27" s="21">
        <f>+D$1*'Delkostnadsindekser 2023'!D27*'Delkostnadsindekser 2023'!$L27/1000</f>
        <v>0</v>
      </c>
      <c r="F27" s="21">
        <f>+F$1*'Delkostnadsindekser 2023'!E27*'Delkostnadsindekser 2023'!$L27/1000</f>
        <v>0</v>
      </c>
      <c r="H27" s="21">
        <f>+H$1*'Delkostnadsindekser 2023'!F27*'Delkostnadsindekser 2023'!$L27/1000</f>
        <v>0</v>
      </c>
      <c r="J27" s="21">
        <f>+J$1*'Delkostnadsindekser 2023'!G27*'Delkostnadsindekser 2023'!$L27/1000</f>
        <v>0</v>
      </c>
      <c r="L27" s="21">
        <f>+L$1*'Delkostnadsindekser 2023'!H27*'Delkostnadsindekser 2023'!$L27/1000</f>
        <v>0</v>
      </c>
      <c r="N27" s="21">
        <f>+N$1*'Delkostnadsindekser 2023'!I27*'Delkostnadsindekser 2023'!$L27/1000</f>
        <v>0</v>
      </c>
      <c r="P27" s="21">
        <f>+P$1*'Delkostnadsindekser 2023'!J27*'Delkostnadsindekser 2023'!$L27/1000</f>
        <v>0</v>
      </c>
      <c r="R27" s="21">
        <f>+R$1*'Delkostnadsindekser 2023'!C27*'Delkostnadsindekser 2023'!$L27/1000</f>
        <v>0</v>
      </c>
    </row>
    <row r="28" spans="1:18" ht="13">
      <c r="A28" s="4">
        <v>1149</v>
      </c>
      <c r="B28" s="1" t="s">
        <v>149</v>
      </c>
      <c r="D28" s="21">
        <f>+D$1*'Delkostnadsindekser 2023'!D28*'Delkostnadsindekser 2023'!$L28/1000</f>
        <v>0</v>
      </c>
      <c r="F28" s="21">
        <f>+F$1*'Delkostnadsindekser 2023'!E28*'Delkostnadsindekser 2023'!$L28/1000</f>
        <v>0</v>
      </c>
      <c r="H28" s="21">
        <f>+H$1*'Delkostnadsindekser 2023'!F28*'Delkostnadsindekser 2023'!$L28/1000</f>
        <v>0</v>
      </c>
      <c r="J28" s="21">
        <f>+J$1*'Delkostnadsindekser 2023'!G28*'Delkostnadsindekser 2023'!$L28/1000</f>
        <v>0</v>
      </c>
      <c r="L28" s="21">
        <f>+L$1*'Delkostnadsindekser 2023'!H28*'Delkostnadsindekser 2023'!$L28/1000</f>
        <v>0</v>
      </c>
      <c r="N28" s="21">
        <f>+N$1*'Delkostnadsindekser 2023'!I28*'Delkostnadsindekser 2023'!$L28/1000</f>
        <v>0</v>
      </c>
      <c r="P28" s="21">
        <f>+P$1*'Delkostnadsindekser 2023'!J28*'Delkostnadsindekser 2023'!$L28/1000</f>
        <v>0</v>
      </c>
      <c r="R28" s="21">
        <f>+R$1*'Delkostnadsindekser 2023'!C28*'Delkostnadsindekser 2023'!$L28/1000</f>
        <v>0</v>
      </c>
    </row>
    <row r="29" spans="1:18" ht="13">
      <c r="A29" s="4">
        <v>1151</v>
      </c>
      <c r="B29" s="1" t="s">
        <v>150</v>
      </c>
      <c r="D29" s="21">
        <f>+D$1*'Delkostnadsindekser 2023'!D29*'Delkostnadsindekser 2023'!$L29/1000</f>
        <v>0</v>
      </c>
      <c r="F29" s="21">
        <f>+F$1*'Delkostnadsindekser 2023'!E29*'Delkostnadsindekser 2023'!$L29/1000</f>
        <v>0</v>
      </c>
      <c r="H29" s="21">
        <f>+H$1*'Delkostnadsindekser 2023'!F29*'Delkostnadsindekser 2023'!$L29/1000</f>
        <v>0</v>
      </c>
      <c r="J29" s="21">
        <f>+J$1*'Delkostnadsindekser 2023'!G29*'Delkostnadsindekser 2023'!$L29/1000</f>
        <v>0</v>
      </c>
      <c r="L29" s="21">
        <f>+L$1*'Delkostnadsindekser 2023'!H29*'Delkostnadsindekser 2023'!$L29/1000</f>
        <v>0</v>
      </c>
      <c r="N29" s="21">
        <f>+N$1*'Delkostnadsindekser 2023'!I29*'Delkostnadsindekser 2023'!$L29/1000</f>
        <v>0</v>
      </c>
      <c r="P29" s="21">
        <f>+P$1*'Delkostnadsindekser 2023'!J29*'Delkostnadsindekser 2023'!$L29/1000</f>
        <v>0</v>
      </c>
      <c r="R29" s="21">
        <f>+R$1*'Delkostnadsindekser 2023'!C29*'Delkostnadsindekser 2023'!$L29/1000</f>
        <v>0</v>
      </c>
    </row>
    <row r="30" spans="1:18" ht="13">
      <c r="A30" s="4">
        <v>1160</v>
      </c>
      <c r="B30" s="1" t="s">
        <v>151</v>
      </c>
      <c r="D30" s="21">
        <f>+D$1*'Delkostnadsindekser 2023'!D30*'Delkostnadsindekser 2023'!$L30/1000</f>
        <v>0</v>
      </c>
      <c r="F30" s="21">
        <f>+F$1*'Delkostnadsindekser 2023'!E30*'Delkostnadsindekser 2023'!$L30/1000</f>
        <v>0</v>
      </c>
      <c r="H30" s="21">
        <f>+H$1*'Delkostnadsindekser 2023'!F30*'Delkostnadsindekser 2023'!$L30/1000</f>
        <v>0</v>
      </c>
      <c r="J30" s="21">
        <f>+J$1*'Delkostnadsindekser 2023'!G30*'Delkostnadsindekser 2023'!$L30/1000</f>
        <v>0</v>
      </c>
      <c r="L30" s="21">
        <f>+L$1*'Delkostnadsindekser 2023'!H30*'Delkostnadsindekser 2023'!$L30/1000</f>
        <v>0</v>
      </c>
      <c r="N30" s="21">
        <f>+N$1*'Delkostnadsindekser 2023'!I30*'Delkostnadsindekser 2023'!$L30/1000</f>
        <v>0</v>
      </c>
      <c r="P30" s="21">
        <f>+P$1*'Delkostnadsindekser 2023'!J30*'Delkostnadsindekser 2023'!$L30/1000</f>
        <v>0</v>
      </c>
      <c r="R30" s="21">
        <f>+R$1*'Delkostnadsindekser 2023'!C30*'Delkostnadsindekser 2023'!$L30/1000</f>
        <v>0</v>
      </c>
    </row>
    <row r="31" spans="1:18" ht="13">
      <c r="A31" s="4">
        <v>1505</v>
      </c>
      <c r="B31" s="1" t="s">
        <v>186</v>
      </c>
      <c r="D31" s="21">
        <f>+D$1*'Delkostnadsindekser 2023'!D31*'Delkostnadsindekser 2023'!$L31/1000</f>
        <v>0</v>
      </c>
      <c r="F31" s="21">
        <f>+F$1*'Delkostnadsindekser 2023'!E31*'Delkostnadsindekser 2023'!$L31/1000</f>
        <v>0</v>
      </c>
      <c r="H31" s="21">
        <f>+H$1*'Delkostnadsindekser 2023'!F31*'Delkostnadsindekser 2023'!$L31/1000</f>
        <v>0</v>
      </c>
      <c r="J31" s="21">
        <f>+J$1*'Delkostnadsindekser 2023'!G31*'Delkostnadsindekser 2023'!$L31/1000</f>
        <v>0</v>
      </c>
      <c r="L31" s="21">
        <f>+L$1*'Delkostnadsindekser 2023'!H31*'Delkostnadsindekser 2023'!$L31/1000</f>
        <v>0</v>
      </c>
      <c r="N31" s="21">
        <f>+N$1*'Delkostnadsindekser 2023'!I31*'Delkostnadsindekser 2023'!$L31/1000</f>
        <v>0</v>
      </c>
      <c r="P31" s="21">
        <f>+P$1*'Delkostnadsindekser 2023'!J31*'Delkostnadsindekser 2023'!$L31/1000</f>
        <v>0</v>
      </c>
      <c r="R31" s="21">
        <f>+R$1*'Delkostnadsindekser 2023'!C31*'Delkostnadsindekser 2023'!$L31/1000</f>
        <v>0</v>
      </c>
    </row>
    <row r="32" spans="1:18" ht="13">
      <c r="A32" s="4">
        <v>1506</v>
      </c>
      <c r="B32" s="1" t="s">
        <v>352</v>
      </c>
      <c r="D32" s="21">
        <f>+D$1*'Delkostnadsindekser 2023'!D32*'Delkostnadsindekser 2023'!$L32/1000</f>
        <v>0</v>
      </c>
      <c r="F32" s="21">
        <f>+F$1*'Delkostnadsindekser 2023'!E32*'Delkostnadsindekser 2023'!$L32/1000</f>
        <v>0</v>
      </c>
      <c r="H32" s="21">
        <f>+H$1*'Delkostnadsindekser 2023'!F32*'Delkostnadsindekser 2023'!$L32/1000</f>
        <v>0</v>
      </c>
      <c r="J32" s="21">
        <f>+J$1*'Delkostnadsindekser 2023'!G32*'Delkostnadsindekser 2023'!$L32/1000</f>
        <v>0</v>
      </c>
      <c r="L32" s="21">
        <f>+L$1*'Delkostnadsindekser 2023'!H32*'Delkostnadsindekser 2023'!$L32/1000</f>
        <v>0</v>
      </c>
      <c r="N32" s="21">
        <f>+N$1*'Delkostnadsindekser 2023'!I32*'Delkostnadsindekser 2023'!$L32/1000</f>
        <v>0</v>
      </c>
      <c r="P32" s="21">
        <f>+P$1*'Delkostnadsindekser 2023'!J32*'Delkostnadsindekser 2023'!$L32/1000</f>
        <v>0</v>
      </c>
      <c r="R32" s="21">
        <f>+R$1*'Delkostnadsindekser 2023'!C32*'Delkostnadsindekser 2023'!$L32/1000</f>
        <v>0</v>
      </c>
    </row>
    <row r="33" spans="1:18" ht="13">
      <c r="A33" s="4">
        <v>1507</v>
      </c>
      <c r="B33" s="1" t="s">
        <v>353</v>
      </c>
      <c r="D33" s="21">
        <f>+D$1*'Delkostnadsindekser 2023'!D33*'Delkostnadsindekser 2023'!$L33/1000</f>
        <v>0</v>
      </c>
      <c r="F33" s="21">
        <f>+F$1*'Delkostnadsindekser 2023'!E33*'Delkostnadsindekser 2023'!$L33/1000</f>
        <v>0</v>
      </c>
      <c r="H33" s="21">
        <f>+H$1*'Delkostnadsindekser 2023'!F33*'Delkostnadsindekser 2023'!$L33/1000</f>
        <v>0</v>
      </c>
      <c r="J33" s="21">
        <f>+J$1*'Delkostnadsindekser 2023'!G33*'Delkostnadsindekser 2023'!$L33/1000</f>
        <v>0</v>
      </c>
      <c r="L33" s="21">
        <f>+L$1*'Delkostnadsindekser 2023'!H33*'Delkostnadsindekser 2023'!$L33/1000</f>
        <v>0</v>
      </c>
      <c r="N33" s="21">
        <f>+N$1*'Delkostnadsindekser 2023'!I33*'Delkostnadsindekser 2023'!$L33/1000</f>
        <v>0</v>
      </c>
      <c r="P33" s="21">
        <f>+P$1*'Delkostnadsindekser 2023'!J33*'Delkostnadsindekser 2023'!$L33/1000</f>
        <v>0</v>
      </c>
      <c r="R33" s="21">
        <f>+R$1*'Delkostnadsindekser 2023'!C33*'Delkostnadsindekser 2023'!$L33/1000</f>
        <v>0</v>
      </c>
    </row>
    <row r="34" spans="1:18" ht="13">
      <c r="A34" s="4">
        <v>1511</v>
      </c>
      <c r="B34" s="1" t="s">
        <v>187</v>
      </c>
      <c r="D34" s="21">
        <f>+D$1*'Delkostnadsindekser 2023'!D34*'Delkostnadsindekser 2023'!$L34/1000</f>
        <v>0</v>
      </c>
      <c r="F34" s="21">
        <f>+F$1*'Delkostnadsindekser 2023'!E34*'Delkostnadsindekser 2023'!$L34/1000</f>
        <v>0</v>
      </c>
      <c r="H34" s="21">
        <f>+H$1*'Delkostnadsindekser 2023'!F34*'Delkostnadsindekser 2023'!$L34/1000</f>
        <v>0</v>
      </c>
      <c r="J34" s="21">
        <f>+J$1*'Delkostnadsindekser 2023'!G34*'Delkostnadsindekser 2023'!$L34/1000</f>
        <v>0</v>
      </c>
      <c r="L34" s="21">
        <f>+L$1*'Delkostnadsindekser 2023'!H34*'Delkostnadsindekser 2023'!$L34/1000</f>
        <v>0</v>
      </c>
      <c r="N34" s="21">
        <f>+N$1*'Delkostnadsindekser 2023'!I34*'Delkostnadsindekser 2023'!$L34/1000</f>
        <v>0</v>
      </c>
      <c r="P34" s="21">
        <f>+P$1*'Delkostnadsindekser 2023'!J34*'Delkostnadsindekser 2023'!$L34/1000</f>
        <v>0</v>
      </c>
      <c r="R34" s="21">
        <f>+R$1*'Delkostnadsindekser 2023'!C34*'Delkostnadsindekser 2023'!$L34/1000</f>
        <v>0</v>
      </c>
    </row>
    <row r="35" spans="1:18" ht="13">
      <c r="A35" s="4">
        <v>1514</v>
      </c>
      <c r="B35" s="1" t="s">
        <v>92</v>
      </c>
      <c r="D35" s="21">
        <f>+D$1*'Delkostnadsindekser 2023'!D35*'Delkostnadsindekser 2023'!$L35/1000</f>
        <v>0</v>
      </c>
      <c r="F35" s="21">
        <f>+F$1*'Delkostnadsindekser 2023'!E35*'Delkostnadsindekser 2023'!$L35/1000</f>
        <v>0</v>
      </c>
      <c r="H35" s="21">
        <f>+H$1*'Delkostnadsindekser 2023'!F35*'Delkostnadsindekser 2023'!$L35/1000</f>
        <v>0</v>
      </c>
      <c r="J35" s="21">
        <f>+J$1*'Delkostnadsindekser 2023'!G35*'Delkostnadsindekser 2023'!$L35/1000</f>
        <v>0</v>
      </c>
      <c r="L35" s="21">
        <f>+L$1*'Delkostnadsindekser 2023'!H35*'Delkostnadsindekser 2023'!$L35/1000</f>
        <v>0</v>
      </c>
      <c r="N35" s="21">
        <f>+N$1*'Delkostnadsindekser 2023'!I35*'Delkostnadsindekser 2023'!$L35/1000</f>
        <v>0</v>
      </c>
      <c r="P35" s="21">
        <f>+P$1*'Delkostnadsindekser 2023'!J35*'Delkostnadsindekser 2023'!$L35/1000</f>
        <v>0</v>
      </c>
      <c r="R35" s="21">
        <f>+R$1*'Delkostnadsindekser 2023'!C35*'Delkostnadsindekser 2023'!$L35/1000</f>
        <v>0</v>
      </c>
    </row>
    <row r="36" spans="1:18" ht="13">
      <c r="A36" s="4">
        <v>1515</v>
      </c>
      <c r="B36" s="1" t="s">
        <v>188</v>
      </c>
      <c r="D36" s="21">
        <f>+D$1*'Delkostnadsindekser 2023'!D36*'Delkostnadsindekser 2023'!$L36/1000</f>
        <v>0</v>
      </c>
      <c r="F36" s="21">
        <f>+F$1*'Delkostnadsindekser 2023'!E36*'Delkostnadsindekser 2023'!$L36/1000</f>
        <v>0</v>
      </c>
      <c r="H36" s="21">
        <f>+H$1*'Delkostnadsindekser 2023'!F36*'Delkostnadsindekser 2023'!$L36/1000</f>
        <v>0</v>
      </c>
      <c r="J36" s="21">
        <f>+J$1*'Delkostnadsindekser 2023'!G36*'Delkostnadsindekser 2023'!$L36/1000</f>
        <v>0</v>
      </c>
      <c r="L36" s="21">
        <f>+L$1*'Delkostnadsindekser 2023'!H36*'Delkostnadsindekser 2023'!$L36/1000</f>
        <v>0</v>
      </c>
      <c r="N36" s="21">
        <f>+N$1*'Delkostnadsindekser 2023'!I36*'Delkostnadsindekser 2023'!$L36/1000</f>
        <v>0</v>
      </c>
      <c r="P36" s="21">
        <f>+P$1*'Delkostnadsindekser 2023'!J36*'Delkostnadsindekser 2023'!$L36/1000</f>
        <v>0</v>
      </c>
      <c r="R36" s="21">
        <f>+R$1*'Delkostnadsindekser 2023'!C36*'Delkostnadsindekser 2023'!$L36/1000</f>
        <v>0</v>
      </c>
    </row>
    <row r="37" spans="1:18" ht="13">
      <c r="A37" s="4">
        <v>1516</v>
      </c>
      <c r="B37" s="1" t="s">
        <v>189</v>
      </c>
      <c r="D37" s="21">
        <f>+D$1*'Delkostnadsindekser 2023'!D37*'Delkostnadsindekser 2023'!$L37/1000</f>
        <v>0</v>
      </c>
      <c r="F37" s="21">
        <f>+F$1*'Delkostnadsindekser 2023'!E37*'Delkostnadsindekser 2023'!$L37/1000</f>
        <v>0</v>
      </c>
      <c r="H37" s="21">
        <f>+H$1*'Delkostnadsindekser 2023'!F37*'Delkostnadsindekser 2023'!$L37/1000</f>
        <v>0</v>
      </c>
      <c r="J37" s="21">
        <f>+J$1*'Delkostnadsindekser 2023'!G37*'Delkostnadsindekser 2023'!$L37/1000</f>
        <v>0</v>
      </c>
      <c r="L37" s="21">
        <f>+L$1*'Delkostnadsindekser 2023'!H37*'Delkostnadsindekser 2023'!$L37/1000</f>
        <v>0</v>
      </c>
      <c r="N37" s="21">
        <f>+N$1*'Delkostnadsindekser 2023'!I37*'Delkostnadsindekser 2023'!$L37/1000</f>
        <v>0</v>
      </c>
      <c r="P37" s="21">
        <f>+P$1*'Delkostnadsindekser 2023'!J37*'Delkostnadsindekser 2023'!$L37/1000</f>
        <v>0</v>
      </c>
      <c r="R37" s="21">
        <f>+R$1*'Delkostnadsindekser 2023'!C37*'Delkostnadsindekser 2023'!$L37/1000</f>
        <v>0</v>
      </c>
    </row>
    <row r="38" spans="1:18" ht="13">
      <c r="A38" s="4">
        <v>1517</v>
      </c>
      <c r="B38" s="1" t="s">
        <v>190</v>
      </c>
      <c r="D38" s="21">
        <f>+D$1*'Delkostnadsindekser 2023'!D38*'Delkostnadsindekser 2023'!$L38/1000</f>
        <v>0</v>
      </c>
      <c r="F38" s="21">
        <f>+F$1*'Delkostnadsindekser 2023'!E38*'Delkostnadsindekser 2023'!$L38/1000</f>
        <v>0</v>
      </c>
      <c r="H38" s="21">
        <f>+H$1*'Delkostnadsindekser 2023'!F38*'Delkostnadsindekser 2023'!$L38/1000</f>
        <v>0</v>
      </c>
      <c r="J38" s="21">
        <f>+J$1*'Delkostnadsindekser 2023'!G38*'Delkostnadsindekser 2023'!$L38/1000</f>
        <v>0</v>
      </c>
      <c r="L38" s="21">
        <f>+L$1*'Delkostnadsindekser 2023'!H38*'Delkostnadsindekser 2023'!$L38/1000</f>
        <v>0</v>
      </c>
      <c r="N38" s="21">
        <f>+N$1*'Delkostnadsindekser 2023'!I38*'Delkostnadsindekser 2023'!$L38/1000</f>
        <v>0</v>
      </c>
      <c r="P38" s="21">
        <f>+P$1*'Delkostnadsindekser 2023'!J38*'Delkostnadsindekser 2023'!$L38/1000</f>
        <v>0</v>
      </c>
      <c r="R38" s="21">
        <f>+R$1*'Delkostnadsindekser 2023'!C38*'Delkostnadsindekser 2023'!$L38/1000</f>
        <v>0</v>
      </c>
    </row>
    <row r="39" spans="1:18" ht="13">
      <c r="A39" s="4">
        <v>1520</v>
      </c>
      <c r="B39" s="1" t="s">
        <v>191</v>
      </c>
      <c r="D39" s="21">
        <f>+D$1*'Delkostnadsindekser 2023'!D39*'Delkostnadsindekser 2023'!$L39/1000</f>
        <v>0</v>
      </c>
      <c r="F39" s="21">
        <f>+F$1*'Delkostnadsindekser 2023'!E39*'Delkostnadsindekser 2023'!$L39/1000</f>
        <v>0</v>
      </c>
      <c r="H39" s="21">
        <f>+H$1*'Delkostnadsindekser 2023'!F39*'Delkostnadsindekser 2023'!$L39/1000</f>
        <v>0</v>
      </c>
      <c r="J39" s="21">
        <f>+J$1*'Delkostnadsindekser 2023'!G39*'Delkostnadsindekser 2023'!$L39/1000</f>
        <v>0</v>
      </c>
      <c r="L39" s="21">
        <f>+L$1*'Delkostnadsindekser 2023'!H39*'Delkostnadsindekser 2023'!$L39/1000</f>
        <v>0</v>
      </c>
      <c r="N39" s="21">
        <f>+N$1*'Delkostnadsindekser 2023'!I39*'Delkostnadsindekser 2023'!$L39/1000</f>
        <v>0</v>
      </c>
      <c r="P39" s="21">
        <f>+P$1*'Delkostnadsindekser 2023'!J39*'Delkostnadsindekser 2023'!$L39/1000</f>
        <v>0</v>
      </c>
      <c r="R39" s="21">
        <f>+R$1*'Delkostnadsindekser 2023'!C39*'Delkostnadsindekser 2023'!$L39/1000</f>
        <v>0</v>
      </c>
    </row>
    <row r="40" spans="1:18" ht="13">
      <c r="A40" s="4">
        <v>1525</v>
      </c>
      <c r="B40" s="1" t="s">
        <v>192</v>
      </c>
      <c r="D40" s="21">
        <f>+D$1*'Delkostnadsindekser 2023'!D40*'Delkostnadsindekser 2023'!$L40/1000</f>
        <v>0</v>
      </c>
      <c r="F40" s="21">
        <f>+F$1*'Delkostnadsindekser 2023'!E40*'Delkostnadsindekser 2023'!$L40/1000</f>
        <v>0</v>
      </c>
      <c r="H40" s="21">
        <f>+H$1*'Delkostnadsindekser 2023'!F40*'Delkostnadsindekser 2023'!$L40/1000</f>
        <v>0</v>
      </c>
      <c r="J40" s="21">
        <f>+J$1*'Delkostnadsindekser 2023'!G40*'Delkostnadsindekser 2023'!$L40/1000</f>
        <v>0</v>
      </c>
      <c r="L40" s="21">
        <f>+L$1*'Delkostnadsindekser 2023'!H40*'Delkostnadsindekser 2023'!$L40/1000</f>
        <v>0</v>
      </c>
      <c r="N40" s="21">
        <f>+N$1*'Delkostnadsindekser 2023'!I40*'Delkostnadsindekser 2023'!$L40/1000</f>
        <v>0</v>
      </c>
      <c r="P40" s="21">
        <f>+P$1*'Delkostnadsindekser 2023'!J40*'Delkostnadsindekser 2023'!$L40/1000</f>
        <v>0</v>
      </c>
      <c r="R40" s="21">
        <f>+R$1*'Delkostnadsindekser 2023'!C40*'Delkostnadsindekser 2023'!$L40/1000</f>
        <v>0</v>
      </c>
    </row>
    <row r="41" spans="1:18" ht="13">
      <c r="A41" s="4">
        <v>1528</v>
      </c>
      <c r="B41" s="1" t="s">
        <v>193</v>
      </c>
      <c r="D41" s="21">
        <f>+D$1*'Delkostnadsindekser 2023'!D41*'Delkostnadsindekser 2023'!$L41/1000</f>
        <v>0</v>
      </c>
      <c r="F41" s="21">
        <f>+F$1*'Delkostnadsindekser 2023'!E41*'Delkostnadsindekser 2023'!$L41/1000</f>
        <v>0</v>
      </c>
      <c r="H41" s="21">
        <f>+H$1*'Delkostnadsindekser 2023'!F41*'Delkostnadsindekser 2023'!$L41/1000</f>
        <v>0</v>
      </c>
      <c r="J41" s="21">
        <f>+J$1*'Delkostnadsindekser 2023'!G41*'Delkostnadsindekser 2023'!$L41/1000</f>
        <v>0</v>
      </c>
      <c r="L41" s="21">
        <f>+L$1*'Delkostnadsindekser 2023'!H41*'Delkostnadsindekser 2023'!$L41/1000</f>
        <v>0</v>
      </c>
      <c r="N41" s="21">
        <f>+N$1*'Delkostnadsindekser 2023'!I41*'Delkostnadsindekser 2023'!$L41/1000</f>
        <v>0</v>
      </c>
      <c r="P41" s="21">
        <f>+P$1*'Delkostnadsindekser 2023'!J41*'Delkostnadsindekser 2023'!$L41/1000</f>
        <v>0</v>
      </c>
      <c r="R41" s="21">
        <f>+R$1*'Delkostnadsindekser 2023'!C41*'Delkostnadsindekser 2023'!$L41/1000</f>
        <v>0</v>
      </c>
    </row>
    <row r="42" spans="1:18" ht="13">
      <c r="A42" s="4">
        <v>1531</v>
      </c>
      <c r="B42" s="1" t="s">
        <v>194</v>
      </c>
      <c r="D42" s="21">
        <f>+D$1*'Delkostnadsindekser 2023'!D42*'Delkostnadsindekser 2023'!$L42/1000</f>
        <v>0</v>
      </c>
      <c r="F42" s="21">
        <f>+F$1*'Delkostnadsindekser 2023'!E42*'Delkostnadsindekser 2023'!$L42/1000</f>
        <v>0</v>
      </c>
      <c r="H42" s="21">
        <f>+H$1*'Delkostnadsindekser 2023'!F42*'Delkostnadsindekser 2023'!$L42/1000</f>
        <v>0</v>
      </c>
      <c r="J42" s="21">
        <f>+J$1*'Delkostnadsindekser 2023'!G42*'Delkostnadsindekser 2023'!$L42/1000</f>
        <v>0</v>
      </c>
      <c r="L42" s="21">
        <f>+L$1*'Delkostnadsindekser 2023'!H42*'Delkostnadsindekser 2023'!$L42/1000</f>
        <v>0</v>
      </c>
      <c r="N42" s="21">
        <f>+N$1*'Delkostnadsindekser 2023'!I42*'Delkostnadsindekser 2023'!$L42/1000</f>
        <v>0</v>
      </c>
      <c r="P42" s="21">
        <f>+P$1*'Delkostnadsindekser 2023'!J42*'Delkostnadsindekser 2023'!$L42/1000</f>
        <v>0</v>
      </c>
      <c r="R42" s="21">
        <f>+R$1*'Delkostnadsindekser 2023'!C42*'Delkostnadsindekser 2023'!$L42/1000</f>
        <v>0</v>
      </c>
    </row>
    <row r="43" spans="1:18" ht="13">
      <c r="A43" s="4">
        <v>1532</v>
      </c>
      <c r="B43" s="1" t="s">
        <v>195</v>
      </c>
      <c r="D43" s="21">
        <f>+D$1*'Delkostnadsindekser 2023'!D43*'Delkostnadsindekser 2023'!$L43/1000</f>
        <v>0</v>
      </c>
      <c r="F43" s="21">
        <f>+F$1*'Delkostnadsindekser 2023'!E43*'Delkostnadsindekser 2023'!$L43/1000</f>
        <v>0</v>
      </c>
      <c r="H43" s="21">
        <f>+H$1*'Delkostnadsindekser 2023'!F43*'Delkostnadsindekser 2023'!$L43/1000</f>
        <v>0</v>
      </c>
      <c r="J43" s="21">
        <f>+J$1*'Delkostnadsindekser 2023'!G43*'Delkostnadsindekser 2023'!$L43/1000</f>
        <v>0</v>
      </c>
      <c r="L43" s="21">
        <f>+L$1*'Delkostnadsindekser 2023'!H43*'Delkostnadsindekser 2023'!$L43/1000</f>
        <v>0</v>
      </c>
      <c r="N43" s="21">
        <f>+N$1*'Delkostnadsindekser 2023'!I43*'Delkostnadsindekser 2023'!$L43/1000</f>
        <v>0</v>
      </c>
      <c r="P43" s="21">
        <f>+P$1*'Delkostnadsindekser 2023'!J43*'Delkostnadsindekser 2023'!$L43/1000</f>
        <v>0</v>
      </c>
      <c r="R43" s="21">
        <f>+R$1*'Delkostnadsindekser 2023'!C43*'Delkostnadsindekser 2023'!$L43/1000</f>
        <v>0</v>
      </c>
    </row>
    <row r="44" spans="1:18" ht="13">
      <c r="A44" s="4">
        <v>1535</v>
      </c>
      <c r="B44" s="1" t="s">
        <v>196</v>
      </c>
      <c r="D44" s="21">
        <f>+D$1*'Delkostnadsindekser 2023'!D44*'Delkostnadsindekser 2023'!$L44/1000</f>
        <v>0</v>
      </c>
      <c r="F44" s="21">
        <f>+F$1*'Delkostnadsindekser 2023'!E44*'Delkostnadsindekser 2023'!$L44/1000</f>
        <v>0</v>
      </c>
      <c r="H44" s="21">
        <f>+H$1*'Delkostnadsindekser 2023'!F44*'Delkostnadsindekser 2023'!$L44/1000</f>
        <v>0</v>
      </c>
      <c r="J44" s="21">
        <f>+J$1*'Delkostnadsindekser 2023'!G44*'Delkostnadsindekser 2023'!$L44/1000</f>
        <v>0</v>
      </c>
      <c r="L44" s="21">
        <f>+L$1*'Delkostnadsindekser 2023'!H44*'Delkostnadsindekser 2023'!$L44/1000</f>
        <v>0</v>
      </c>
      <c r="N44" s="21">
        <f>+N$1*'Delkostnadsindekser 2023'!I44*'Delkostnadsindekser 2023'!$L44/1000</f>
        <v>0</v>
      </c>
      <c r="P44" s="21">
        <f>+P$1*'Delkostnadsindekser 2023'!J44*'Delkostnadsindekser 2023'!$L44/1000</f>
        <v>0</v>
      </c>
      <c r="R44" s="21">
        <f>+R$1*'Delkostnadsindekser 2023'!C44*'Delkostnadsindekser 2023'!$L44/1000</f>
        <v>0</v>
      </c>
    </row>
    <row r="45" spans="1:18" ht="13">
      <c r="A45" s="4">
        <v>1539</v>
      </c>
      <c r="B45" s="1" t="s">
        <v>197</v>
      </c>
      <c r="D45" s="21">
        <f>+D$1*'Delkostnadsindekser 2023'!D45*'Delkostnadsindekser 2023'!$L45/1000</f>
        <v>0</v>
      </c>
      <c r="F45" s="21">
        <f>+F$1*'Delkostnadsindekser 2023'!E45*'Delkostnadsindekser 2023'!$L45/1000</f>
        <v>0</v>
      </c>
      <c r="H45" s="21">
        <f>+H$1*'Delkostnadsindekser 2023'!F45*'Delkostnadsindekser 2023'!$L45/1000</f>
        <v>0</v>
      </c>
      <c r="J45" s="21">
        <f>+J$1*'Delkostnadsindekser 2023'!G45*'Delkostnadsindekser 2023'!$L45/1000</f>
        <v>0</v>
      </c>
      <c r="L45" s="21">
        <f>+L$1*'Delkostnadsindekser 2023'!H45*'Delkostnadsindekser 2023'!$L45/1000</f>
        <v>0</v>
      </c>
      <c r="N45" s="21">
        <f>+N$1*'Delkostnadsindekser 2023'!I45*'Delkostnadsindekser 2023'!$L45/1000</f>
        <v>0</v>
      </c>
      <c r="P45" s="21">
        <f>+P$1*'Delkostnadsindekser 2023'!J45*'Delkostnadsindekser 2023'!$L45/1000</f>
        <v>0</v>
      </c>
      <c r="R45" s="21">
        <f>+R$1*'Delkostnadsindekser 2023'!C45*'Delkostnadsindekser 2023'!$L45/1000</f>
        <v>0</v>
      </c>
    </row>
    <row r="46" spans="1:18" ht="13">
      <c r="A46" s="4">
        <v>1547</v>
      </c>
      <c r="B46" s="1" t="s">
        <v>198</v>
      </c>
      <c r="D46" s="21">
        <f>+D$1*'Delkostnadsindekser 2023'!D46*'Delkostnadsindekser 2023'!$L46/1000</f>
        <v>0</v>
      </c>
      <c r="F46" s="21">
        <f>+F$1*'Delkostnadsindekser 2023'!E46*'Delkostnadsindekser 2023'!$L46/1000</f>
        <v>0</v>
      </c>
      <c r="H46" s="21">
        <f>+H$1*'Delkostnadsindekser 2023'!F46*'Delkostnadsindekser 2023'!$L46/1000</f>
        <v>0</v>
      </c>
      <c r="J46" s="21">
        <f>+J$1*'Delkostnadsindekser 2023'!G46*'Delkostnadsindekser 2023'!$L46/1000</f>
        <v>0</v>
      </c>
      <c r="L46" s="21">
        <f>+L$1*'Delkostnadsindekser 2023'!H46*'Delkostnadsindekser 2023'!$L46/1000</f>
        <v>0</v>
      </c>
      <c r="N46" s="21">
        <f>+N$1*'Delkostnadsindekser 2023'!I46*'Delkostnadsindekser 2023'!$L46/1000</f>
        <v>0</v>
      </c>
      <c r="P46" s="21">
        <f>+P$1*'Delkostnadsindekser 2023'!J46*'Delkostnadsindekser 2023'!$L46/1000</f>
        <v>0</v>
      </c>
      <c r="R46" s="21">
        <f>+R$1*'Delkostnadsindekser 2023'!C46*'Delkostnadsindekser 2023'!$L46/1000</f>
        <v>0</v>
      </c>
    </row>
    <row r="47" spans="1:18" ht="13">
      <c r="A47" s="4">
        <v>1554</v>
      </c>
      <c r="B47" s="1" t="s">
        <v>199</v>
      </c>
      <c r="D47" s="21">
        <f>+D$1*'Delkostnadsindekser 2023'!D47*'Delkostnadsindekser 2023'!$L47/1000</f>
        <v>0</v>
      </c>
      <c r="F47" s="21">
        <f>+F$1*'Delkostnadsindekser 2023'!E47*'Delkostnadsindekser 2023'!$L47/1000</f>
        <v>0</v>
      </c>
      <c r="H47" s="21">
        <f>+H$1*'Delkostnadsindekser 2023'!F47*'Delkostnadsindekser 2023'!$L47/1000</f>
        <v>0</v>
      </c>
      <c r="J47" s="21">
        <f>+J$1*'Delkostnadsindekser 2023'!G47*'Delkostnadsindekser 2023'!$L47/1000</f>
        <v>0</v>
      </c>
      <c r="L47" s="21">
        <f>+L$1*'Delkostnadsindekser 2023'!H47*'Delkostnadsindekser 2023'!$L47/1000</f>
        <v>0</v>
      </c>
      <c r="N47" s="21">
        <f>+N$1*'Delkostnadsindekser 2023'!I47*'Delkostnadsindekser 2023'!$L47/1000</f>
        <v>0</v>
      </c>
      <c r="P47" s="21">
        <f>+P$1*'Delkostnadsindekser 2023'!J47*'Delkostnadsindekser 2023'!$L47/1000</f>
        <v>0</v>
      </c>
      <c r="R47" s="21">
        <f>+R$1*'Delkostnadsindekser 2023'!C47*'Delkostnadsindekser 2023'!$L47/1000</f>
        <v>0</v>
      </c>
    </row>
    <row r="48" spans="1:18" ht="13">
      <c r="A48" s="4">
        <v>1557</v>
      </c>
      <c r="B48" s="1" t="s">
        <v>200</v>
      </c>
      <c r="D48" s="21">
        <f>+D$1*'Delkostnadsindekser 2023'!D48*'Delkostnadsindekser 2023'!$L48/1000</f>
        <v>0</v>
      </c>
      <c r="F48" s="21">
        <f>+F$1*'Delkostnadsindekser 2023'!E48*'Delkostnadsindekser 2023'!$L48/1000</f>
        <v>0</v>
      </c>
      <c r="H48" s="21">
        <f>+H$1*'Delkostnadsindekser 2023'!F48*'Delkostnadsindekser 2023'!$L48/1000</f>
        <v>0</v>
      </c>
      <c r="J48" s="21">
        <f>+J$1*'Delkostnadsindekser 2023'!G48*'Delkostnadsindekser 2023'!$L48/1000</f>
        <v>0</v>
      </c>
      <c r="L48" s="21">
        <f>+L$1*'Delkostnadsindekser 2023'!H48*'Delkostnadsindekser 2023'!$L48/1000</f>
        <v>0</v>
      </c>
      <c r="N48" s="21">
        <f>+N$1*'Delkostnadsindekser 2023'!I48*'Delkostnadsindekser 2023'!$L48/1000</f>
        <v>0</v>
      </c>
      <c r="P48" s="21">
        <f>+P$1*'Delkostnadsindekser 2023'!J48*'Delkostnadsindekser 2023'!$L48/1000</f>
        <v>0</v>
      </c>
      <c r="R48" s="21">
        <f>+R$1*'Delkostnadsindekser 2023'!C48*'Delkostnadsindekser 2023'!$L48/1000</f>
        <v>0</v>
      </c>
    </row>
    <row r="49" spans="1:18" ht="13">
      <c r="A49" s="4">
        <v>1560</v>
      </c>
      <c r="B49" s="1" t="s">
        <v>201</v>
      </c>
      <c r="D49" s="21">
        <f>+D$1*'Delkostnadsindekser 2023'!D49*'Delkostnadsindekser 2023'!$L49/1000</f>
        <v>0</v>
      </c>
      <c r="F49" s="21">
        <f>+F$1*'Delkostnadsindekser 2023'!E49*'Delkostnadsindekser 2023'!$L49/1000</f>
        <v>0</v>
      </c>
      <c r="H49" s="21">
        <f>+H$1*'Delkostnadsindekser 2023'!F49*'Delkostnadsindekser 2023'!$L49/1000</f>
        <v>0</v>
      </c>
      <c r="J49" s="21">
        <f>+J$1*'Delkostnadsindekser 2023'!G49*'Delkostnadsindekser 2023'!$L49/1000</f>
        <v>0</v>
      </c>
      <c r="L49" s="21">
        <f>+L$1*'Delkostnadsindekser 2023'!H49*'Delkostnadsindekser 2023'!$L49/1000</f>
        <v>0</v>
      </c>
      <c r="N49" s="21">
        <f>+N$1*'Delkostnadsindekser 2023'!I49*'Delkostnadsindekser 2023'!$L49/1000</f>
        <v>0</v>
      </c>
      <c r="P49" s="21">
        <f>+P$1*'Delkostnadsindekser 2023'!J49*'Delkostnadsindekser 2023'!$L49/1000</f>
        <v>0</v>
      </c>
      <c r="R49" s="21">
        <f>+R$1*'Delkostnadsindekser 2023'!C49*'Delkostnadsindekser 2023'!$L49/1000</f>
        <v>0</v>
      </c>
    </row>
    <row r="50" spans="1:18" ht="13">
      <c r="A50" s="4">
        <v>1563</v>
      </c>
      <c r="B50" s="1" t="s">
        <v>202</v>
      </c>
      <c r="D50" s="21">
        <f>+D$1*'Delkostnadsindekser 2023'!D50*'Delkostnadsindekser 2023'!$L50/1000</f>
        <v>0</v>
      </c>
      <c r="F50" s="21">
        <f>+F$1*'Delkostnadsindekser 2023'!E50*'Delkostnadsindekser 2023'!$L50/1000</f>
        <v>0</v>
      </c>
      <c r="H50" s="21">
        <f>+H$1*'Delkostnadsindekser 2023'!F50*'Delkostnadsindekser 2023'!$L50/1000</f>
        <v>0</v>
      </c>
      <c r="J50" s="21">
        <f>+J$1*'Delkostnadsindekser 2023'!G50*'Delkostnadsindekser 2023'!$L50/1000</f>
        <v>0</v>
      </c>
      <c r="L50" s="21">
        <f>+L$1*'Delkostnadsindekser 2023'!H50*'Delkostnadsindekser 2023'!$L50/1000</f>
        <v>0</v>
      </c>
      <c r="N50" s="21">
        <f>+N$1*'Delkostnadsindekser 2023'!I50*'Delkostnadsindekser 2023'!$L50/1000</f>
        <v>0</v>
      </c>
      <c r="P50" s="21">
        <f>+P$1*'Delkostnadsindekser 2023'!J50*'Delkostnadsindekser 2023'!$L50/1000</f>
        <v>0</v>
      </c>
      <c r="R50" s="21">
        <f>+R$1*'Delkostnadsindekser 2023'!C50*'Delkostnadsindekser 2023'!$L50/1000</f>
        <v>0</v>
      </c>
    </row>
    <row r="51" spans="1:18" ht="13">
      <c r="A51" s="4">
        <v>1566</v>
      </c>
      <c r="B51" s="1" t="s">
        <v>203</v>
      </c>
      <c r="D51" s="21">
        <f>+D$1*'Delkostnadsindekser 2023'!D51*'Delkostnadsindekser 2023'!$L51/1000</f>
        <v>0</v>
      </c>
      <c r="F51" s="21">
        <f>+F$1*'Delkostnadsindekser 2023'!E51*'Delkostnadsindekser 2023'!$L51/1000</f>
        <v>0</v>
      </c>
      <c r="H51" s="21">
        <f>+H$1*'Delkostnadsindekser 2023'!F51*'Delkostnadsindekser 2023'!$L51/1000</f>
        <v>0</v>
      </c>
      <c r="J51" s="21">
        <f>+J$1*'Delkostnadsindekser 2023'!G51*'Delkostnadsindekser 2023'!$L51/1000</f>
        <v>0</v>
      </c>
      <c r="L51" s="21">
        <f>+L$1*'Delkostnadsindekser 2023'!H51*'Delkostnadsindekser 2023'!$L51/1000</f>
        <v>0</v>
      </c>
      <c r="N51" s="21">
        <f>+N$1*'Delkostnadsindekser 2023'!I51*'Delkostnadsindekser 2023'!$L51/1000</f>
        <v>0</v>
      </c>
      <c r="P51" s="21">
        <f>+P$1*'Delkostnadsindekser 2023'!J51*'Delkostnadsindekser 2023'!$L51/1000</f>
        <v>0</v>
      </c>
      <c r="R51" s="21">
        <f>+R$1*'Delkostnadsindekser 2023'!C51*'Delkostnadsindekser 2023'!$L51/1000</f>
        <v>0</v>
      </c>
    </row>
    <row r="52" spans="1:18" ht="13">
      <c r="A52" s="4">
        <v>1573</v>
      </c>
      <c r="B52" s="1" t="s">
        <v>205</v>
      </c>
      <c r="D52" s="21">
        <f>+D$1*'Delkostnadsindekser 2023'!D52*'Delkostnadsindekser 2023'!$L52/1000</f>
        <v>0</v>
      </c>
      <c r="F52" s="21">
        <f>+F$1*'Delkostnadsindekser 2023'!E52*'Delkostnadsindekser 2023'!$L52/1000</f>
        <v>0</v>
      </c>
      <c r="H52" s="21">
        <f>+H$1*'Delkostnadsindekser 2023'!F52*'Delkostnadsindekser 2023'!$L52/1000</f>
        <v>0</v>
      </c>
      <c r="J52" s="21">
        <f>+J$1*'Delkostnadsindekser 2023'!G52*'Delkostnadsindekser 2023'!$L52/1000</f>
        <v>0</v>
      </c>
      <c r="L52" s="21">
        <f>+L$1*'Delkostnadsindekser 2023'!H52*'Delkostnadsindekser 2023'!$L52/1000</f>
        <v>0</v>
      </c>
      <c r="N52" s="21">
        <f>+N$1*'Delkostnadsindekser 2023'!I52*'Delkostnadsindekser 2023'!$L52/1000</f>
        <v>0</v>
      </c>
      <c r="P52" s="21">
        <f>+P$1*'Delkostnadsindekser 2023'!J52*'Delkostnadsindekser 2023'!$L52/1000</f>
        <v>0</v>
      </c>
      <c r="R52" s="21">
        <f>+R$1*'Delkostnadsindekser 2023'!C52*'Delkostnadsindekser 2023'!$L52/1000</f>
        <v>0</v>
      </c>
    </row>
    <row r="53" spans="1:18" ht="13">
      <c r="A53" s="4">
        <v>1576</v>
      </c>
      <c r="B53" s="1" t="s">
        <v>206</v>
      </c>
      <c r="D53" s="21">
        <f>+D$1*'Delkostnadsindekser 2023'!D53*'Delkostnadsindekser 2023'!$L53/1000</f>
        <v>0</v>
      </c>
      <c r="F53" s="21">
        <f>+F$1*'Delkostnadsindekser 2023'!E53*'Delkostnadsindekser 2023'!$L53/1000</f>
        <v>0</v>
      </c>
      <c r="H53" s="21">
        <f>+H$1*'Delkostnadsindekser 2023'!F53*'Delkostnadsindekser 2023'!$L53/1000</f>
        <v>0</v>
      </c>
      <c r="J53" s="21">
        <f>+J$1*'Delkostnadsindekser 2023'!G53*'Delkostnadsindekser 2023'!$L53/1000</f>
        <v>0</v>
      </c>
      <c r="L53" s="21">
        <f>+L$1*'Delkostnadsindekser 2023'!H53*'Delkostnadsindekser 2023'!$L53/1000</f>
        <v>0</v>
      </c>
      <c r="N53" s="21">
        <f>+N$1*'Delkostnadsindekser 2023'!I53*'Delkostnadsindekser 2023'!$L53/1000</f>
        <v>0</v>
      </c>
      <c r="P53" s="21">
        <f>+P$1*'Delkostnadsindekser 2023'!J53*'Delkostnadsindekser 2023'!$L53/1000</f>
        <v>0</v>
      </c>
      <c r="R53" s="21">
        <f>+R$1*'Delkostnadsindekser 2023'!C53*'Delkostnadsindekser 2023'!$L53/1000</f>
        <v>0</v>
      </c>
    </row>
    <row r="54" spans="1:18" ht="13">
      <c r="A54" s="4">
        <v>1577</v>
      </c>
      <c r="B54" s="1" t="s">
        <v>354</v>
      </c>
      <c r="D54" s="21">
        <f>+D$1*'Delkostnadsindekser 2023'!D54*'Delkostnadsindekser 2023'!$L54/1000</f>
        <v>0</v>
      </c>
      <c r="F54" s="21">
        <f>+F$1*'Delkostnadsindekser 2023'!E54*'Delkostnadsindekser 2023'!$L54/1000</f>
        <v>0</v>
      </c>
      <c r="H54" s="21">
        <f>+H$1*'Delkostnadsindekser 2023'!F54*'Delkostnadsindekser 2023'!$L54/1000</f>
        <v>0</v>
      </c>
      <c r="J54" s="21">
        <f>+J$1*'Delkostnadsindekser 2023'!G54*'Delkostnadsindekser 2023'!$L54/1000</f>
        <v>0</v>
      </c>
      <c r="L54" s="21">
        <f>+L$1*'Delkostnadsindekser 2023'!H54*'Delkostnadsindekser 2023'!$L54/1000</f>
        <v>0</v>
      </c>
      <c r="N54" s="21">
        <f>+N$1*'Delkostnadsindekser 2023'!I54*'Delkostnadsindekser 2023'!$L54/1000</f>
        <v>0</v>
      </c>
      <c r="P54" s="21">
        <f>+P$1*'Delkostnadsindekser 2023'!J54*'Delkostnadsindekser 2023'!$L54/1000</f>
        <v>0</v>
      </c>
      <c r="R54" s="21">
        <f>+R$1*'Delkostnadsindekser 2023'!C54*'Delkostnadsindekser 2023'!$L54/1000</f>
        <v>0</v>
      </c>
    </row>
    <row r="55" spans="1:18" ht="13">
      <c r="A55" s="4">
        <v>1578</v>
      </c>
      <c r="B55" s="1" t="s">
        <v>355</v>
      </c>
      <c r="D55" s="21">
        <f>+D$1*'Delkostnadsindekser 2023'!D55*'Delkostnadsindekser 2023'!$L55/1000</f>
        <v>0</v>
      </c>
      <c r="F55" s="21">
        <f>+F$1*'Delkostnadsindekser 2023'!E55*'Delkostnadsindekser 2023'!$L55/1000</f>
        <v>0</v>
      </c>
      <c r="H55" s="21">
        <f>+H$1*'Delkostnadsindekser 2023'!F55*'Delkostnadsindekser 2023'!$L55/1000</f>
        <v>0</v>
      </c>
      <c r="J55" s="21">
        <f>+J$1*'Delkostnadsindekser 2023'!G55*'Delkostnadsindekser 2023'!$L55/1000</f>
        <v>0</v>
      </c>
      <c r="L55" s="21">
        <f>+L$1*'Delkostnadsindekser 2023'!H55*'Delkostnadsindekser 2023'!$L55/1000</f>
        <v>0</v>
      </c>
      <c r="N55" s="21">
        <f>+N$1*'Delkostnadsindekser 2023'!I55*'Delkostnadsindekser 2023'!$L55/1000</f>
        <v>0</v>
      </c>
      <c r="P55" s="21">
        <f>+P$1*'Delkostnadsindekser 2023'!J55*'Delkostnadsindekser 2023'!$L55/1000</f>
        <v>0</v>
      </c>
      <c r="R55" s="21">
        <f>+R$1*'Delkostnadsindekser 2023'!C55*'Delkostnadsindekser 2023'!$L55/1000</f>
        <v>0</v>
      </c>
    </row>
    <row r="56" spans="1:18" ht="13">
      <c r="A56" s="4">
        <v>1579</v>
      </c>
      <c r="B56" s="1" t="s">
        <v>356</v>
      </c>
      <c r="D56" s="21">
        <f>+D$1*'Delkostnadsindekser 2023'!D56*'Delkostnadsindekser 2023'!$L56/1000</f>
        <v>0</v>
      </c>
      <c r="F56" s="21">
        <f>+F$1*'Delkostnadsindekser 2023'!E56*'Delkostnadsindekser 2023'!$L56/1000</f>
        <v>0</v>
      </c>
      <c r="H56" s="21">
        <f>+H$1*'Delkostnadsindekser 2023'!F56*'Delkostnadsindekser 2023'!$L56/1000</f>
        <v>0</v>
      </c>
      <c r="J56" s="21">
        <f>+J$1*'Delkostnadsindekser 2023'!G56*'Delkostnadsindekser 2023'!$L56/1000</f>
        <v>0</v>
      </c>
      <c r="L56" s="21">
        <f>+L$1*'Delkostnadsindekser 2023'!H56*'Delkostnadsindekser 2023'!$L56/1000</f>
        <v>0</v>
      </c>
      <c r="N56" s="21">
        <f>+N$1*'Delkostnadsindekser 2023'!I56*'Delkostnadsindekser 2023'!$L56/1000</f>
        <v>0</v>
      </c>
      <c r="P56" s="21">
        <f>+P$1*'Delkostnadsindekser 2023'!J56*'Delkostnadsindekser 2023'!$L56/1000</f>
        <v>0</v>
      </c>
      <c r="R56" s="21">
        <f>+R$1*'Delkostnadsindekser 2023'!C56*'Delkostnadsindekser 2023'!$L56/1000</f>
        <v>0</v>
      </c>
    </row>
    <row r="57" spans="1:18" ht="13">
      <c r="A57" s="4">
        <v>1804</v>
      </c>
      <c r="B57" s="1" t="s">
        <v>235</v>
      </c>
      <c r="D57" s="21">
        <f>+D$1*'Delkostnadsindekser 2023'!D57*'Delkostnadsindekser 2023'!$L57/1000</f>
        <v>0</v>
      </c>
      <c r="F57" s="21">
        <f>+F$1*'Delkostnadsindekser 2023'!E57*'Delkostnadsindekser 2023'!$L57/1000</f>
        <v>0</v>
      </c>
      <c r="H57" s="21">
        <f>+H$1*'Delkostnadsindekser 2023'!F57*'Delkostnadsindekser 2023'!$L57/1000</f>
        <v>0</v>
      </c>
      <c r="J57" s="21">
        <f>+J$1*'Delkostnadsindekser 2023'!G57*'Delkostnadsindekser 2023'!$L57/1000</f>
        <v>0</v>
      </c>
      <c r="L57" s="21">
        <f>+L$1*'Delkostnadsindekser 2023'!H57*'Delkostnadsindekser 2023'!$L57/1000</f>
        <v>0</v>
      </c>
      <c r="N57" s="21">
        <f>+N$1*'Delkostnadsindekser 2023'!I57*'Delkostnadsindekser 2023'!$L57/1000</f>
        <v>0</v>
      </c>
      <c r="P57" s="21">
        <f>+P$1*'Delkostnadsindekser 2023'!J57*'Delkostnadsindekser 2023'!$L57/1000</f>
        <v>0</v>
      </c>
      <c r="R57" s="21">
        <f>+R$1*'Delkostnadsindekser 2023'!C57*'Delkostnadsindekser 2023'!$L57/1000</f>
        <v>0</v>
      </c>
    </row>
    <row r="58" spans="1:18" ht="13">
      <c r="A58" s="4">
        <v>1806</v>
      </c>
      <c r="B58" s="1" t="s">
        <v>357</v>
      </c>
      <c r="D58" s="21">
        <f>+D$1*'Delkostnadsindekser 2023'!D58*'Delkostnadsindekser 2023'!$L58/1000</f>
        <v>0</v>
      </c>
      <c r="F58" s="21">
        <f>+F$1*'Delkostnadsindekser 2023'!E58*'Delkostnadsindekser 2023'!$L58/1000</f>
        <v>0</v>
      </c>
      <c r="H58" s="21">
        <f>+H$1*'Delkostnadsindekser 2023'!F58*'Delkostnadsindekser 2023'!$L58/1000</f>
        <v>0</v>
      </c>
      <c r="J58" s="21">
        <f>+J$1*'Delkostnadsindekser 2023'!G58*'Delkostnadsindekser 2023'!$L58/1000</f>
        <v>0</v>
      </c>
      <c r="L58" s="21">
        <f>+L$1*'Delkostnadsindekser 2023'!H58*'Delkostnadsindekser 2023'!$L58/1000</f>
        <v>0</v>
      </c>
      <c r="N58" s="21">
        <f>+N$1*'Delkostnadsindekser 2023'!I58*'Delkostnadsindekser 2023'!$L58/1000</f>
        <v>0</v>
      </c>
      <c r="P58" s="21">
        <f>+P$1*'Delkostnadsindekser 2023'!J58*'Delkostnadsindekser 2023'!$L58/1000</f>
        <v>0</v>
      </c>
      <c r="R58" s="21">
        <f>+R$1*'Delkostnadsindekser 2023'!C58*'Delkostnadsindekser 2023'!$L58/1000</f>
        <v>0</v>
      </c>
    </row>
    <row r="59" spans="1:18" ht="13">
      <c r="A59" s="4">
        <v>1811</v>
      </c>
      <c r="B59" s="1" t="s">
        <v>236</v>
      </c>
      <c r="D59" s="21">
        <f>+D$1*'Delkostnadsindekser 2023'!D59*'Delkostnadsindekser 2023'!$L59/1000</f>
        <v>0</v>
      </c>
      <c r="F59" s="21">
        <f>+F$1*'Delkostnadsindekser 2023'!E59*'Delkostnadsindekser 2023'!$L59/1000</f>
        <v>0</v>
      </c>
      <c r="H59" s="21">
        <f>+H$1*'Delkostnadsindekser 2023'!F59*'Delkostnadsindekser 2023'!$L59/1000</f>
        <v>0</v>
      </c>
      <c r="J59" s="21">
        <f>+J$1*'Delkostnadsindekser 2023'!G59*'Delkostnadsindekser 2023'!$L59/1000</f>
        <v>0</v>
      </c>
      <c r="L59" s="21">
        <f>+L$1*'Delkostnadsindekser 2023'!H59*'Delkostnadsindekser 2023'!$L59/1000</f>
        <v>0</v>
      </c>
      <c r="N59" s="21">
        <f>+N$1*'Delkostnadsindekser 2023'!I59*'Delkostnadsindekser 2023'!$L59/1000</f>
        <v>0</v>
      </c>
      <c r="P59" s="21">
        <f>+P$1*'Delkostnadsindekser 2023'!J59*'Delkostnadsindekser 2023'!$L59/1000</f>
        <v>0</v>
      </c>
      <c r="R59" s="21">
        <f>+R$1*'Delkostnadsindekser 2023'!C59*'Delkostnadsindekser 2023'!$L59/1000</f>
        <v>0</v>
      </c>
    </row>
    <row r="60" spans="1:18" ht="13">
      <c r="A60" s="4">
        <v>1812</v>
      </c>
      <c r="B60" s="1" t="s">
        <v>237</v>
      </c>
      <c r="D60" s="21">
        <f>+D$1*'Delkostnadsindekser 2023'!D60*'Delkostnadsindekser 2023'!$L60/1000</f>
        <v>0</v>
      </c>
      <c r="F60" s="21">
        <f>+F$1*'Delkostnadsindekser 2023'!E60*'Delkostnadsindekser 2023'!$L60/1000</f>
        <v>0</v>
      </c>
      <c r="H60" s="21">
        <f>+H$1*'Delkostnadsindekser 2023'!F60*'Delkostnadsindekser 2023'!$L60/1000</f>
        <v>0</v>
      </c>
      <c r="J60" s="21">
        <f>+J$1*'Delkostnadsindekser 2023'!G60*'Delkostnadsindekser 2023'!$L60/1000</f>
        <v>0</v>
      </c>
      <c r="L60" s="21">
        <f>+L$1*'Delkostnadsindekser 2023'!H60*'Delkostnadsindekser 2023'!$L60/1000</f>
        <v>0</v>
      </c>
      <c r="N60" s="21">
        <f>+N$1*'Delkostnadsindekser 2023'!I60*'Delkostnadsindekser 2023'!$L60/1000</f>
        <v>0</v>
      </c>
      <c r="P60" s="21">
        <f>+P$1*'Delkostnadsindekser 2023'!J60*'Delkostnadsindekser 2023'!$L60/1000</f>
        <v>0</v>
      </c>
      <c r="R60" s="21">
        <f>+R$1*'Delkostnadsindekser 2023'!C60*'Delkostnadsindekser 2023'!$L60/1000</f>
        <v>0</v>
      </c>
    </row>
    <row r="61" spans="1:18" ht="13">
      <c r="A61" s="4">
        <v>1813</v>
      </c>
      <c r="B61" s="1" t="s">
        <v>238</v>
      </c>
      <c r="D61" s="21">
        <f>+D$1*'Delkostnadsindekser 2023'!D61*'Delkostnadsindekser 2023'!$L61/1000</f>
        <v>0</v>
      </c>
      <c r="F61" s="21">
        <f>+F$1*'Delkostnadsindekser 2023'!E61*'Delkostnadsindekser 2023'!$L61/1000</f>
        <v>0</v>
      </c>
      <c r="H61" s="21">
        <f>+H$1*'Delkostnadsindekser 2023'!F61*'Delkostnadsindekser 2023'!$L61/1000</f>
        <v>0</v>
      </c>
      <c r="J61" s="21">
        <f>+J$1*'Delkostnadsindekser 2023'!G61*'Delkostnadsindekser 2023'!$L61/1000</f>
        <v>0</v>
      </c>
      <c r="L61" s="21">
        <f>+L$1*'Delkostnadsindekser 2023'!H61*'Delkostnadsindekser 2023'!$L61/1000</f>
        <v>0</v>
      </c>
      <c r="N61" s="21">
        <f>+N$1*'Delkostnadsindekser 2023'!I61*'Delkostnadsindekser 2023'!$L61/1000</f>
        <v>0</v>
      </c>
      <c r="P61" s="21">
        <f>+P$1*'Delkostnadsindekser 2023'!J61*'Delkostnadsindekser 2023'!$L61/1000</f>
        <v>0</v>
      </c>
      <c r="R61" s="21">
        <f>+R$1*'Delkostnadsindekser 2023'!C61*'Delkostnadsindekser 2023'!$L61/1000</f>
        <v>0</v>
      </c>
    </row>
    <row r="62" spans="1:18" ht="13">
      <c r="A62" s="4">
        <v>1815</v>
      </c>
      <c r="B62" s="1" t="s">
        <v>239</v>
      </c>
      <c r="D62" s="21">
        <f>+D$1*'Delkostnadsindekser 2023'!D62*'Delkostnadsindekser 2023'!$L62/1000</f>
        <v>0</v>
      </c>
      <c r="F62" s="21">
        <f>+F$1*'Delkostnadsindekser 2023'!E62*'Delkostnadsindekser 2023'!$L62/1000</f>
        <v>0</v>
      </c>
      <c r="H62" s="21">
        <f>+H$1*'Delkostnadsindekser 2023'!F62*'Delkostnadsindekser 2023'!$L62/1000</f>
        <v>0</v>
      </c>
      <c r="J62" s="21">
        <f>+J$1*'Delkostnadsindekser 2023'!G62*'Delkostnadsindekser 2023'!$L62/1000</f>
        <v>0</v>
      </c>
      <c r="L62" s="21">
        <f>+L$1*'Delkostnadsindekser 2023'!H62*'Delkostnadsindekser 2023'!$L62/1000</f>
        <v>0</v>
      </c>
      <c r="N62" s="21">
        <f>+N$1*'Delkostnadsindekser 2023'!I62*'Delkostnadsindekser 2023'!$L62/1000</f>
        <v>0</v>
      </c>
      <c r="P62" s="21">
        <f>+P$1*'Delkostnadsindekser 2023'!J62*'Delkostnadsindekser 2023'!$L62/1000</f>
        <v>0</v>
      </c>
      <c r="R62" s="21">
        <f>+R$1*'Delkostnadsindekser 2023'!C62*'Delkostnadsindekser 2023'!$L62/1000</f>
        <v>0</v>
      </c>
    </row>
    <row r="63" spans="1:18" ht="13">
      <c r="A63" s="4">
        <v>1816</v>
      </c>
      <c r="B63" s="1" t="s">
        <v>240</v>
      </c>
      <c r="D63" s="21">
        <f>+D$1*'Delkostnadsindekser 2023'!D63*'Delkostnadsindekser 2023'!$L63/1000</f>
        <v>0</v>
      </c>
      <c r="F63" s="21">
        <f>+F$1*'Delkostnadsindekser 2023'!E63*'Delkostnadsindekser 2023'!$L63/1000</f>
        <v>0</v>
      </c>
      <c r="H63" s="21">
        <f>+H$1*'Delkostnadsindekser 2023'!F63*'Delkostnadsindekser 2023'!$L63/1000</f>
        <v>0</v>
      </c>
      <c r="J63" s="21">
        <f>+J$1*'Delkostnadsindekser 2023'!G63*'Delkostnadsindekser 2023'!$L63/1000</f>
        <v>0</v>
      </c>
      <c r="L63" s="21">
        <f>+L$1*'Delkostnadsindekser 2023'!H63*'Delkostnadsindekser 2023'!$L63/1000</f>
        <v>0</v>
      </c>
      <c r="N63" s="21">
        <f>+N$1*'Delkostnadsindekser 2023'!I63*'Delkostnadsindekser 2023'!$L63/1000</f>
        <v>0</v>
      </c>
      <c r="P63" s="21">
        <f>+P$1*'Delkostnadsindekser 2023'!J63*'Delkostnadsindekser 2023'!$L63/1000</f>
        <v>0</v>
      </c>
      <c r="R63" s="21">
        <f>+R$1*'Delkostnadsindekser 2023'!C63*'Delkostnadsindekser 2023'!$L63/1000</f>
        <v>0</v>
      </c>
    </row>
    <row r="64" spans="1:18" ht="13">
      <c r="A64" s="4">
        <v>1818</v>
      </c>
      <c r="B64" s="1" t="s">
        <v>188</v>
      </c>
      <c r="D64" s="21">
        <f>+D$1*'Delkostnadsindekser 2023'!D64*'Delkostnadsindekser 2023'!$L64/1000</f>
        <v>0</v>
      </c>
      <c r="F64" s="21">
        <f>+F$1*'Delkostnadsindekser 2023'!E64*'Delkostnadsindekser 2023'!$L64/1000</f>
        <v>0</v>
      </c>
      <c r="H64" s="21">
        <f>+H$1*'Delkostnadsindekser 2023'!F64*'Delkostnadsindekser 2023'!$L64/1000</f>
        <v>0</v>
      </c>
      <c r="J64" s="21">
        <f>+J$1*'Delkostnadsindekser 2023'!G64*'Delkostnadsindekser 2023'!$L64/1000</f>
        <v>0</v>
      </c>
      <c r="L64" s="21">
        <f>+L$1*'Delkostnadsindekser 2023'!H64*'Delkostnadsindekser 2023'!$L64/1000</f>
        <v>0</v>
      </c>
      <c r="N64" s="21">
        <f>+N$1*'Delkostnadsindekser 2023'!I64*'Delkostnadsindekser 2023'!$L64/1000</f>
        <v>0</v>
      </c>
      <c r="P64" s="21">
        <f>+P$1*'Delkostnadsindekser 2023'!J64*'Delkostnadsindekser 2023'!$L64/1000</f>
        <v>0</v>
      </c>
      <c r="R64" s="21">
        <f>+R$1*'Delkostnadsindekser 2023'!C64*'Delkostnadsindekser 2023'!$L64/1000</f>
        <v>0</v>
      </c>
    </row>
    <row r="65" spans="1:18" ht="13">
      <c r="A65" s="4">
        <v>1820</v>
      </c>
      <c r="B65" s="1" t="s">
        <v>241</v>
      </c>
      <c r="D65" s="21">
        <f>+D$1*'Delkostnadsindekser 2023'!D65*'Delkostnadsindekser 2023'!$L65/1000</f>
        <v>0</v>
      </c>
      <c r="F65" s="21">
        <f>+F$1*'Delkostnadsindekser 2023'!E65*'Delkostnadsindekser 2023'!$L65/1000</f>
        <v>0</v>
      </c>
      <c r="H65" s="21">
        <f>+H$1*'Delkostnadsindekser 2023'!F65*'Delkostnadsindekser 2023'!$L65/1000</f>
        <v>0</v>
      </c>
      <c r="J65" s="21">
        <f>+J$1*'Delkostnadsindekser 2023'!G65*'Delkostnadsindekser 2023'!$L65/1000</f>
        <v>0</v>
      </c>
      <c r="L65" s="21">
        <f>+L$1*'Delkostnadsindekser 2023'!H65*'Delkostnadsindekser 2023'!$L65/1000</f>
        <v>0</v>
      </c>
      <c r="N65" s="21">
        <f>+N$1*'Delkostnadsindekser 2023'!I65*'Delkostnadsindekser 2023'!$L65/1000</f>
        <v>0</v>
      </c>
      <c r="P65" s="21">
        <f>+P$1*'Delkostnadsindekser 2023'!J65*'Delkostnadsindekser 2023'!$L65/1000</f>
        <v>0</v>
      </c>
      <c r="R65" s="21">
        <f>+R$1*'Delkostnadsindekser 2023'!C65*'Delkostnadsindekser 2023'!$L65/1000</f>
        <v>0</v>
      </c>
    </row>
    <row r="66" spans="1:18" ht="13">
      <c r="A66" s="4">
        <v>1822</v>
      </c>
      <c r="B66" s="1" t="s">
        <v>242</v>
      </c>
      <c r="D66" s="21">
        <f>+D$1*'Delkostnadsindekser 2023'!D66*'Delkostnadsindekser 2023'!$L66/1000</f>
        <v>0</v>
      </c>
      <c r="F66" s="21">
        <f>+F$1*'Delkostnadsindekser 2023'!E66*'Delkostnadsindekser 2023'!$L66/1000</f>
        <v>0</v>
      </c>
      <c r="H66" s="21">
        <f>+H$1*'Delkostnadsindekser 2023'!F66*'Delkostnadsindekser 2023'!$L66/1000</f>
        <v>0</v>
      </c>
      <c r="J66" s="21">
        <f>+J$1*'Delkostnadsindekser 2023'!G66*'Delkostnadsindekser 2023'!$L66/1000</f>
        <v>0</v>
      </c>
      <c r="L66" s="21">
        <f>+L$1*'Delkostnadsindekser 2023'!H66*'Delkostnadsindekser 2023'!$L66/1000</f>
        <v>0</v>
      </c>
      <c r="N66" s="21">
        <f>+N$1*'Delkostnadsindekser 2023'!I66*'Delkostnadsindekser 2023'!$L66/1000</f>
        <v>0</v>
      </c>
      <c r="P66" s="21">
        <f>+P$1*'Delkostnadsindekser 2023'!J66*'Delkostnadsindekser 2023'!$L66/1000</f>
        <v>0</v>
      </c>
      <c r="R66" s="21">
        <f>+R$1*'Delkostnadsindekser 2023'!C66*'Delkostnadsindekser 2023'!$L66/1000</f>
        <v>0</v>
      </c>
    </row>
    <row r="67" spans="1:18" ht="13">
      <c r="A67" s="4">
        <v>1824</v>
      </c>
      <c r="B67" s="1" t="s">
        <v>243</v>
      </c>
      <c r="D67" s="21">
        <f>+D$1*'Delkostnadsindekser 2023'!D67*'Delkostnadsindekser 2023'!$L67/1000</f>
        <v>0</v>
      </c>
      <c r="F67" s="21">
        <f>+F$1*'Delkostnadsindekser 2023'!E67*'Delkostnadsindekser 2023'!$L67/1000</f>
        <v>0</v>
      </c>
      <c r="H67" s="21">
        <f>+H$1*'Delkostnadsindekser 2023'!F67*'Delkostnadsindekser 2023'!$L67/1000</f>
        <v>0</v>
      </c>
      <c r="J67" s="21">
        <f>+J$1*'Delkostnadsindekser 2023'!G67*'Delkostnadsindekser 2023'!$L67/1000</f>
        <v>0</v>
      </c>
      <c r="L67" s="21">
        <f>+L$1*'Delkostnadsindekser 2023'!H67*'Delkostnadsindekser 2023'!$L67/1000</f>
        <v>0</v>
      </c>
      <c r="N67" s="21">
        <f>+N$1*'Delkostnadsindekser 2023'!I67*'Delkostnadsindekser 2023'!$L67/1000</f>
        <v>0</v>
      </c>
      <c r="P67" s="21">
        <f>+P$1*'Delkostnadsindekser 2023'!J67*'Delkostnadsindekser 2023'!$L67/1000</f>
        <v>0</v>
      </c>
      <c r="R67" s="21">
        <f>+R$1*'Delkostnadsindekser 2023'!C67*'Delkostnadsindekser 2023'!$L67/1000</f>
        <v>0</v>
      </c>
    </row>
    <row r="68" spans="1:18" ht="13">
      <c r="A68" s="4">
        <v>1825</v>
      </c>
      <c r="B68" s="1" t="s">
        <v>244</v>
      </c>
      <c r="D68" s="21">
        <f>+D$1*'Delkostnadsindekser 2023'!D68*'Delkostnadsindekser 2023'!$L68/1000</f>
        <v>0</v>
      </c>
      <c r="F68" s="21">
        <f>+F$1*'Delkostnadsindekser 2023'!E68*'Delkostnadsindekser 2023'!$L68/1000</f>
        <v>0</v>
      </c>
      <c r="H68" s="21">
        <f>+H$1*'Delkostnadsindekser 2023'!F68*'Delkostnadsindekser 2023'!$L68/1000</f>
        <v>0</v>
      </c>
      <c r="J68" s="21">
        <f>+J$1*'Delkostnadsindekser 2023'!G68*'Delkostnadsindekser 2023'!$L68/1000</f>
        <v>0</v>
      </c>
      <c r="L68" s="21">
        <f>+L$1*'Delkostnadsindekser 2023'!H68*'Delkostnadsindekser 2023'!$L68/1000</f>
        <v>0</v>
      </c>
      <c r="N68" s="21">
        <f>+N$1*'Delkostnadsindekser 2023'!I68*'Delkostnadsindekser 2023'!$L68/1000</f>
        <v>0</v>
      </c>
      <c r="P68" s="21">
        <f>+P$1*'Delkostnadsindekser 2023'!J68*'Delkostnadsindekser 2023'!$L68/1000</f>
        <v>0</v>
      </c>
      <c r="R68" s="21">
        <f>+R$1*'Delkostnadsindekser 2023'!C68*'Delkostnadsindekser 2023'!$L68/1000</f>
        <v>0</v>
      </c>
    </row>
    <row r="69" spans="1:18" ht="13">
      <c r="A69" s="4">
        <v>1826</v>
      </c>
      <c r="B69" s="1" t="s">
        <v>245</v>
      </c>
      <c r="D69" s="21">
        <f>+D$1*'Delkostnadsindekser 2023'!D69*'Delkostnadsindekser 2023'!$L69/1000</f>
        <v>0</v>
      </c>
      <c r="F69" s="21">
        <f>+F$1*'Delkostnadsindekser 2023'!E69*'Delkostnadsindekser 2023'!$L69/1000</f>
        <v>0</v>
      </c>
      <c r="H69" s="21">
        <f>+H$1*'Delkostnadsindekser 2023'!F69*'Delkostnadsindekser 2023'!$L69/1000</f>
        <v>0</v>
      </c>
      <c r="J69" s="21">
        <f>+J$1*'Delkostnadsindekser 2023'!G69*'Delkostnadsindekser 2023'!$L69/1000</f>
        <v>0</v>
      </c>
      <c r="L69" s="21">
        <f>+L$1*'Delkostnadsindekser 2023'!H69*'Delkostnadsindekser 2023'!$L69/1000</f>
        <v>0</v>
      </c>
      <c r="N69" s="21">
        <f>+N$1*'Delkostnadsindekser 2023'!I69*'Delkostnadsindekser 2023'!$L69/1000</f>
        <v>0</v>
      </c>
      <c r="P69" s="21">
        <f>+P$1*'Delkostnadsindekser 2023'!J69*'Delkostnadsindekser 2023'!$L69/1000</f>
        <v>0</v>
      </c>
      <c r="R69" s="21">
        <f>+R$1*'Delkostnadsindekser 2023'!C69*'Delkostnadsindekser 2023'!$L69/1000</f>
        <v>0</v>
      </c>
    </row>
    <row r="70" spans="1:18" ht="13">
      <c r="A70" s="4">
        <v>1827</v>
      </c>
      <c r="B70" s="1" t="s">
        <v>246</v>
      </c>
      <c r="D70" s="21">
        <f>+D$1*'Delkostnadsindekser 2023'!D70*'Delkostnadsindekser 2023'!$L70/1000</f>
        <v>0</v>
      </c>
      <c r="F70" s="21">
        <f>+F$1*'Delkostnadsindekser 2023'!E70*'Delkostnadsindekser 2023'!$L70/1000</f>
        <v>0</v>
      </c>
      <c r="H70" s="21">
        <f>+H$1*'Delkostnadsindekser 2023'!F70*'Delkostnadsindekser 2023'!$L70/1000</f>
        <v>0</v>
      </c>
      <c r="J70" s="21">
        <f>+J$1*'Delkostnadsindekser 2023'!G70*'Delkostnadsindekser 2023'!$L70/1000</f>
        <v>0</v>
      </c>
      <c r="L70" s="21">
        <f>+L$1*'Delkostnadsindekser 2023'!H70*'Delkostnadsindekser 2023'!$L70/1000</f>
        <v>0</v>
      </c>
      <c r="N70" s="21">
        <f>+N$1*'Delkostnadsindekser 2023'!I70*'Delkostnadsindekser 2023'!$L70/1000</f>
        <v>0</v>
      </c>
      <c r="P70" s="21">
        <f>+P$1*'Delkostnadsindekser 2023'!J70*'Delkostnadsindekser 2023'!$L70/1000</f>
        <v>0</v>
      </c>
      <c r="R70" s="21">
        <f>+R$1*'Delkostnadsindekser 2023'!C70*'Delkostnadsindekser 2023'!$L70/1000</f>
        <v>0</v>
      </c>
    </row>
    <row r="71" spans="1:18" ht="13">
      <c r="A71" s="4">
        <v>1828</v>
      </c>
      <c r="B71" s="1" t="s">
        <v>247</v>
      </c>
      <c r="D71" s="21">
        <f>+D$1*'Delkostnadsindekser 2023'!D71*'Delkostnadsindekser 2023'!$L71/1000</f>
        <v>0</v>
      </c>
      <c r="F71" s="21">
        <f>+F$1*'Delkostnadsindekser 2023'!E71*'Delkostnadsindekser 2023'!$L71/1000</f>
        <v>0</v>
      </c>
      <c r="H71" s="21">
        <f>+H$1*'Delkostnadsindekser 2023'!F71*'Delkostnadsindekser 2023'!$L71/1000</f>
        <v>0</v>
      </c>
      <c r="J71" s="21">
        <f>+J$1*'Delkostnadsindekser 2023'!G71*'Delkostnadsindekser 2023'!$L71/1000</f>
        <v>0</v>
      </c>
      <c r="L71" s="21">
        <f>+L$1*'Delkostnadsindekser 2023'!H71*'Delkostnadsindekser 2023'!$L71/1000</f>
        <v>0</v>
      </c>
      <c r="N71" s="21">
        <f>+N$1*'Delkostnadsindekser 2023'!I71*'Delkostnadsindekser 2023'!$L71/1000</f>
        <v>0</v>
      </c>
      <c r="P71" s="21">
        <f>+P$1*'Delkostnadsindekser 2023'!J71*'Delkostnadsindekser 2023'!$L71/1000</f>
        <v>0</v>
      </c>
      <c r="R71" s="21">
        <f>+R$1*'Delkostnadsindekser 2023'!C71*'Delkostnadsindekser 2023'!$L71/1000</f>
        <v>0</v>
      </c>
    </row>
    <row r="72" spans="1:18" ht="13">
      <c r="A72" s="4">
        <v>1832</v>
      </c>
      <c r="B72" s="1" t="s">
        <v>248</v>
      </c>
      <c r="D72" s="21">
        <f>+D$1*'Delkostnadsindekser 2023'!D72*'Delkostnadsindekser 2023'!$L72/1000</f>
        <v>0</v>
      </c>
      <c r="F72" s="21">
        <f>+F$1*'Delkostnadsindekser 2023'!E72*'Delkostnadsindekser 2023'!$L72/1000</f>
        <v>0</v>
      </c>
      <c r="H72" s="21">
        <f>+H$1*'Delkostnadsindekser 2023'!F72*'Delkostnadsindekser 2023'!$L72/1000</f>
        <v>0</v>
      </c>
      <c r="J72" s="21">
        <f>+J$1*'Delkostnadsindekser 2023'!G72*'Delkostnadsindekser 2023'!$L72/1000</f>
        <v>0</v>
      </c>
      <c r="L72" s="21">
        <f>+L$1*'Delkostnadsindekser 2023'!H72*'Delkostnadsindekser 2023'!$L72/1000</f>
        <v>0</v>
      </c>
      <c r="N72" s="21">
        <f>+N$1*'Delkostnadsindekser 2023'!I72*'Delkostnadsindekser 2023'!$L72/1000</f>
        <v>0</v>
      </c>
      <c r="P72" s="21">
        <f>+P$1*'Delkostnadsindekser 2023'!J72*'Delkostnadsindekser 2023'!$L72/1000</f>
        <v>0</v>
      </c>
      <c r="R72" s="21">
        <f>+R$1*'Delkostnadsindekser 2023'!C72*'Delkostnadsindekser 2023'!$L72/1000</f>
        <v>0</v>
      </c>
    </row>
    <row r="73" spans="1:18" ht="13">
      <c r="A73" s="4">
        <v>1833</v>
      </c>
      <c r="B73" s="1" t="s">
        <v>249</v>
      </c>
      <c r="D73" s="21">
        <f>+D$1*'Delkostnadsindekser 2023'!D73*'Delkostnadsindekser 2023'!$L73/1000</f>
        <v>0</v>
      </c>
      <c r="F73" s="21">
        <f>+F$1*'Delkostnadsindekser 2023'!E73*'Delkostnadsindekser 2023'!$L73/1000</f>
        <v>0</v>
      </c>
      <c r="H73" s="21">
        <f>+H$1*'Delkostnadsindekser 2023'!F73*'Delkostnadsindekser 2023'!$L73/1000</f>
        <v>0</v>
      </c>
      <c r="J73" s="21">
        <f>+J$1*'Delkostnadsindekser 2023'!G73*'Delkostnadsindekser 2023'!$L73/1000</f>
        <v>0</v>
      </c>
      <c r="L73" s="21">
        <f>+L$1*'Delkostnadsindekser 2023'!H73*'Delkostnadsindekser 2023'!$L73/1000</f>
        <v>0</v>
      </c>
      <c r="N73" s="21">
        <f>+N$1*'Delkostnadsindekser 2023'!I73*'Delkostnadsindekser 2023'!$L73/1000</f>
        <v>0</v>
      </c>
      <c r="P73" s="21">
        <f>+P$1*'Delkostnadsindekser 2023'!J73*'Delkostnadsindekser 2023'!$L73/1000</f>
        <v>0</v>
      </c>
      <c r="R73" s="21">
        <f>+R$1*'Delkostnadsindekser 2023'!C73*'Delkostnadsindekser 2023'!$L73/1000</f>
        <v>0</v>
      </c>
    </row>
    <row r="74" spans="1:18" ht="13">
      <c r="A74" s="4">
        <v>1834</v>
      </c>
      <c r="B74" s="1" t="s">
        <v>250</v>
      </c>
      <c r="D74" s="21">
        <f>+D$1*'Delkostnadsindekser 2023'!D74*'Delkostnadsindekser 2023'!$L74/1000</f>
        <v>0</v>
      </c>
      <c r="F74" s="21">
        <f>+F$1*'Delkostnadsindekser 2023'!E74*'Delkostnadsindekser 2023'!$L74/1000</f>
        <v>0</v>
      </c>
      <c r="H74" s="21">
        <f>+H$1*'Delkostnadsindekser 2023'!F74*'Delkostnadsindekser 2023'!$L74/1000</f>
        <v>0</v>
      </c>
      <c r="J74" s="21">
        <f>+J$1*'Delkostnadsindekser 2023'!G74*'Delkostnadsindekser 2023'!$L74/1000</f>
        <v>0</v>
      </c>
      <c r="L74" s="21">
        <f>+L$1*'Delkostnadsindekser 2023'!H74*'Delkostnadsindekser 2023'!$L74/1000</f>
        <v>0</v>
      </c>
      <c r="N74" s="21">
        <f>+N$1*'Delkostnadsindekser 2023'!I74*'Delkostnadsindekser 2023'!$L74/1000</f>
        <v>0</v>
      </c>
      <c r="P74" s="21">
        <f>+P$1*'Delkostnadsindekser 2023'!J74*'Delkostnadsindekser 2023'!$L74/1000</f>
        <v>0</v>
      </c>
      <c r="R74" s="21">
        <f>+R$1*'Delkostnadsindekser 2023'!C74*'Delkostnadsindekser 2023'!$L74/1000</f>
        <v>0</v>
      </c>
    </row>
    <row r="75" spans="1:18" ht="13">
      <c r="A75" s="4">
        <v>1835</v>
      </c>
      <c r="B75" s="1" t="s">
        <v>251</v>
      </c>
      <c r="D75" s="21">
        <f>+D$1*'Delkostnadsindekser 2023'!D75*'Delkostnadsindekser 2023'!$L75/1000</f>
        <v>0</v>
      </c>
      <c r="F75" s="21">
        <f>+F$1*'Delkostnadsindekser 2023'!E75*'Delkostnadsindekser 2023'!$L75/1000</f>
        <v>0</v>
      </c>
      <c r="H75" s="21">
        <f>+H$1*'Delkostnadsindekser 2023'!F75*'Delkostnadsindekser 2023'!$L75/1000</f>
        <v>0</v>
      </c>
      <c r="J75" s="21">
        <f>+J$1*'Delkostnadsindekser 2023'!G75*'Delkostnadsindekser 2023'!$L75/1000</f>
        <v>0</v>
      </c>
      <c r="L75" s="21">
        <f>+L$1*'Delkostnadsindekser 2023'!H75*'Delkostnadsindekser 2023'!$L75/1000</f>
        <v>0</v>
      </c>
      <c r="N75" s="21">
        <f>+N$1*'Delkostnadsindekser 2023'!I75*'Delkostnadsindekser 2023'!$L75/1000</f>
        <v>0</v>
      </c>
      <c r="P75" s="21">
        <f>+P$1*'Delkostnadsindekser 2023'!J75*'Delkostnadsindekser 2023'!$L75/1000</f>
        <v>0</v>
      </c>
      <c r="R75" s="21">
        <f>+R$1*'Delkostnadsindekser 2023'!C75*'Delkostnadsindekser 2023'!$L75/1000</f>
        <v>0</v>
      </c>
    </row>
    <row r="76" spans="1:18" ht="13">
      <c r="A76" s="4">
        <v>1836</v>
      </c>
      <c r="B76" s="1" t="s">
        <v>252</v>
      </c>
      <c r="D76" s="21">
        <f>+D$1*'Delkostnadsindekser 2023'!D76*'Delkostnadsindekser 2023'!$L76/1000</f>
        <v>0</v>
      </c>
      <c r="F76" s="21">
        <f>+F$1*'Delkostnadsindekser 2023'!E76*'Delkostnadsindekser 2023'!$L76/1000</f>
        <v>0</v>
      </c>
      <c r="H76" s="21">
        <f>+H$1*'Delkostnadsindekser 2023'!F76*'Delkostnadsindekser 2023'!$L76/1000</f>
        <v>0</v>
      </c>
      <c r="J76" s="21">
        <f>+J$1*'Delkostnadsindekser 2023'!G76*'Delkostnadsindekser 2023'!$L76/1000</f>
        <v>0</v>
      </c>
      <c r="L76" s="21">
        <f>+L$1*'Delkostnadsindekser 2023'!H76*'Delkostnadsindekser 2023'!$L76/1000</f>
        <v>0</v>
      </c>
      <c r="N76" s="21">
        <f>+N$1*'Delkostnadsindekser 2023'!I76*'Delkostnadsindekser 2023'!$L76/1000</f>
        <v>0</v>
      </c>
      <c r="P76" s="21">
        <f>+P$1*'Delkostnadsindekser 2023'!J76*'Delkostnadsindekser 2023'!$L76/1000</f>
        <v>0</v>
      </c>
      <c r="R76" s="21">
        <f>+R$1*'Delkostnadsindekser 2023'!C76*'Delkostnadsindekser 2023'!$L76/1000</f>
        <v>0</v>
      </c>
    </row>
    <row r="77" spans="1:18" ht="13">
      <c r="A77" s="4">
        <v>1837</v>
      </c>
      <c r="B77" s="1" t="s">
        <v>253</v>
      </c>
      <c r="D77" s="21">
        <f>+D$1*'Delkostnadsindekser 2023'!D77*'Delkostnadsindekser 2023'!$L77/1000</f>
        <v>0</v>
      </c>
      <c r="F77" s="21">
        <f>+F$1*'Delkostnadsindekser 2023'!E77*'Delkostnadsindekser 2023'!$L77/1000</f>
        <v>0</v>
      </c>
      <c r="H77" s="21">
        <f>+H$1*'Delkostnadsindekser 2023'!F77*'Delkostnadsindekser 2023'!$L77/1000</f>
        <v>0</v>
      </c>
      <c r="J77" s="21">
        <f>+J$1*'Delkostnadsindekser 2023'!G77*'Delkostnadsindekser 2023'!$L77/1000</f>
        <v>0</v>
      </c>
      <c r="L77" s="21">
        <f>+L$1*'Delkostnadsindekser 2023'!H77*'Delkostnadsindekser 2023'!$L77/1000</f>
        <v>0</v>
      </c>
      <c r="N77" s="21">
        <f>+N$1*'Delkostnadsindekser 2023'!I77*'Delkostnadsindekser 2023'!$L77/1000</f>
        <v>0</v>
      </c>
      <c r="P77" s="21">
        <f>+P$1*'Delkostnadsindekser 2023'!J77*'Delkostnadsindekser 2023'!$L77/1000</f>
        <v>0</v>
      </c>
      <c r="R77" s="21">
        <f>+R$1*'Delkostnadsindekser 2023'!C77*'Delkostnadsindekser 2023'!$L77/1000</f>
        <v>0</v>
      </c>
    </row>
    <row r="78" spans="1:18" ht="13">
      <c r="A78" s="4">
        <v>1838</v>
      </c>
      <c r="B78" s="1" t="s">
        <v>254</v>
      </c>
      <c r="D78" s="21">
        <f>+D$1*'Delkostnadsindekser 2023'!D78*'Delkostnadsindekser 2023'!$L78/1000</f>
        <v>0</v>
      </c>
      <c r="F78" s="21">
        <f>+F$1*'Delkostnadsindekser 2023'!E78*'Delkostnadsindekser 2023'!$L78/1000</f>
        <v>0</v>
      </c>
      <c r="H78" s="21">
        <f>+H$1*'Delkostnadsindekser 2023'!F78*'Delkostnadsindekser 2023'!$L78/1000</f>
        <v>0</v>
      </c>
      <c r="J78" s="21">
        <f>+J$1*'Delkostnadsindekser 2023'!G78*'Delkostnadsindekser 2023'!$L78/1000</f>
        <v>0</v>
      </c>
      <c r="L78" s="21">
        <f>+L$1*'Delkostnadsindekser 2023'!H78*'Delkostnadsindekser 2023'!$L78/1000</f>
        <v>0</v>
      </c>
      <c r="N78" s="21">
        <f>+N$1*'Delkostnadsindekser 2023'!I78*'Delkostnadsindekser 2023'!$L78/1000</f>
        <v>0</v>
      </c>
      <c r="P78" s="21">
        <f>+P$1*'Delkostnadsindekser 2023'!J78*'Delkostnadsindekser 2023'!$L78/1000</f>
        <v>0</v>
      </c>
      <c r="R78" s="21">
        <f>+R$1*'Delkostnadsindekser 2023'!C78*'Delkostnadsindekser 2023'!$L78/1000</f>
        <v>0</v>
      </c>
    </row>
    <row r="79" spans="1:18" ht="13">
      <c r="A79" s="4">
        <v>1839</v>
      </c>
      <c r="B79" s="1" t="s">
        <v>255</v>
      </c>
      <c r="D79" s="21">
        <f>+D$1*'Delkostnadsindekser 2023'!D79*'Delkostnadsindekser 2023'!$L79/1000</f>
        <v>0</v>
      </c>
      <c r="F79" s="21">
        <f>+F$1*'Delkostnadsindekser 2023'!E79*'Delkostnadsindekser 2023'!$L79/1000</f>
        <v>0</v>
      </c>
      <c r="H79" s="21">
        <f>+H$1*'Delkostnadsindekser 2023'!F79*'Delkostnadsindekser 2023'!$L79/1000</f>
        <v>0</v>
      </c>
      <c r="J79" s="21">
        <f>+J$1*'Delkostnadsindekser 2023'!G79*'Delkostnadsindekser 2023'!$L79/1000</f>
        <v>0</v>
      </c>
      <c r="L79" s="21">
        <f>+L$1*'Delkostnadsindekser 2023'!H79*'Delkostnadsindekser 2023'!$L79/1000</f>
        <v>0</v>
      </c>
      <c r="N79" s="21">
        <f>+N$1*'Delkostnadsindekser 2023'!I79*'Delkostnadsindekser 2023'!$L79/1000</f>
        <v>0</v>
      </c>
      <c r="P79" s="21">
        <f>+P$1*'Delkostnadsindekser 2023'!J79*'Delkostnadsindekser 2023'!$L79/1000</f>
        <v>0</v>
      </c>
      <c r="R79" s="21">
        <f>+R$1*'Delkostnadsindekser 2023'!C79*'Delkostnadsindekser 2023'!$L79/1000</f>
        <v>0</v>
      </c>
    </row>
    <row r="80" spans="1:18" ht="13">
      <c r="A80" s="4">
        <v>1840</v>
      </c>
      <c r="B80" s="1" t="s">
        <v>256</v>
      </c>
      <c r="D80" s="21">
        <f>+D$1*'Delkostnadsindekser 2023'!D80*'Delkostnadsindekser 2023'!$L80/1000</f>
        <v>0</v>
      </c>
      <c r="F80" s="21">
        <f>+F$1*'Delkostnadsindekser 2023'!E80*'Delkostnadsindekser 2023'!$L80/1000</f>
        <v>0</v>
      </c>
      <c r="H80" s="21">
        <f>+H$1*'Delkostnadsindekser 2023'!F80*'Delkostnadsindekser 2023'!$L80/1000</f>
        <v>0</v>
      </c>
      <c r="J80" s="21">
        <f>+J$1*'Delkostnadsindekser 2023'!G80*'Delkostnadsindekser 2023'!$L80/1000</f>
        <v>0</v>
      </c>
      <c r="L80" s="21">
        <f>+L$1*'Delkostnadsindekser 2023'!H80*'Delkostnadsindekser 2023'!$L80/1000</f>
        <v>0</v>
      </c>
      <c r="N80" s="21">
        <f>+N$1*'Delkostnadsindekser 2023'!I80*'Delkostnadsindekser 2023'!$L80/1000</f>
        <v>0</v>
      </c>
      <c r="P80" s="21">
        <f>+P$1*'Delkostnadsindekser 2023'!J80*'Delkostnadsindekser 2023'!$L80/1000</f>
        <v>0</v>
      </c>
      <c r="R80" s="21">
        <f>+R$1*'Delkostnadsindekser 2023'!C80*'Delkostnadsindekser 2023'!$L80/1000</f>
        <v>0</v>
      </c>
    </row>
    <row r="81" spans="1:18" ht="13">
      <c r="A81" s="4">
        <v>1841</v>
      </c>
      <c r="B81" s="1" t="s">
        <v>257</v>
      </c>
      <c r="D81" s="21">
        <f>+D$1*'Delkostnadsindekser 2023'!D81*'Delkostnadsindekser 2023'!$L81/1000</f>
        <v>0</v>
      </c>
      <c r="F81" s="21">
        <f>+F$1*'Delkostnadsindekser 2023'!E81*'Delkostnadsindekser 2023'!$L81/1000</f>
        <v>0</v>
      </c>
      <c r="H81" s="21">
        <f>+H$1*'Delkostnadsindekser 2023'!F81*'Delkostnadsindekser 2023'!$L81/1000</f>
        <v>0</v>
      </c>
      <c r="J81" s="21">
        <f>+J$1*'Delkostnadsindekser 2023'!G81*'Delkostnadsindekser 2023'!$L81/1000</f>
        <v>0</v>
      </c>
      <c r="L81" s="21">
        <f>+L$1*'Delkostnadsindekser 2023'!H81*'Delkostnadsindekser 2023'!$L81/1000</f>
        <v>0</v>
      </c>
      <c r="N81" s="21">
        <f>+N$1*'Delkostnadsindekser 2023'!I81*'Delkostnadsindekser 2023'!$L81/1000</f>
        <v>0</v>
      </c>
      <c r="P81" s="21">
        <f>+P$1*'Delkostnadsindekser 2023'!J81*'Delkostnadsindekser 2023'!$L81/1000</f>
        <v>0</v>
      </c>
      <c r="R81" s="21">
        <f>+R$1*'Delkostnadsindekser 2023'!C81*'Delkostnadsindekser 2023'!$L81/1000</f>
        <v>0</v>
      </c>
    </row>
    <row r="82" spans="1:18" ht="13">
      <c r="A82" s="4">
        <v>1845</v>
      </c>
      <c r="B82" s="1" t="s">
        <v>258</v>
      </c>
      <c r="D82" s="21">
        <f>+D$1*'Delkostnadsindekser 2023'!D82*'Delkostnadsindekser 2023'!$L82/1000</f>
        <v>0</v>
      </c>
      <c r="F82" s="21">
        <f>+F$1*'Delkostnadsindekser 2023'!E82*'Delkostnadsindekser 2023'!$L82/1000</f>
        <v>0</v>
      </c>
      <c r="H82" s="21">
        <f>+H$1*'Delkostnadsindekser 2023'!F82*'Delkostnadsindekser 2023'!$L82/1000</f>
        <v>0</v>
      </c>
      <c r="J82" s="21">
        <f>+J$1*'Delkostnadsindekser 2023'!G82*'Delkostnadsindekser 2023'!$L82/1000</f>
        <v>0</v>
      </c>
      <c r="L82" s="21">
        <f>+L$1*'Delkostnadsindekser 2023'!H82*'Delkostnadsindekser 2023'!$L82/1000</f>
        <v>0</v>
      </c>
      <c r="N82" s="21">
        <f>+N$1*'Delkostnadsindekser 2023'!I82*'Delkostnadsindekser 2023'!$L82/1000</f>
        <v>0</v>
      </c>
      <c r="P82" s="21">
        <f>+P$1*'Delkostnadsindekser 2023'!J82*'Delkostnadsindekser 2023'!$L82/1000</f>
        <v>0</v>
      </c>
      <c r="R82" s="21">
        <f>+R$1*'Delkostnadsindekser 2023'!C82*'Delkostnadsindekser 2023'!$L82/1000</f>
        <v>0</v>
      </c>
    </row>
    <row r="83" spans="1:18" ht="13">
      <c r="A83" s="4">
        <v>1848</v>
      </c>
      <c r="B83" s="1" t="s">
        <v>259</v>
      </c>
      <c r="D83" s="21">
        <f>+D$1*'Delkostnadsindekser 2023'!D83*'Delkostnadsindekser 2023'!$L83/1000</f>
        <v>0</v>
      </c>
      <c r="F83" s="21">
        <f>+F$1*'Delkostnadsindekser 2023'!E83*'Delkostnadsindekser 2023'!$L83/1000</f>
        <v>0</v>
      </c>
      <c r="H83" s="21">
        <f>+H$1*'Delkostnadsindekser 2023'!F83*'Delkostnadsindekser 2023'!$L83/1000</f>
        <v>0</v>
      </c>
      <c r="J83" s="21">
        <f>+J$1*'Delkostnadsindekser 2023'!G83*'Delkostnadsindekser 2023'!$L83/1000</f>
        <v>0</v>
      </c>
      <c r="L83" s="21">
        <f>+L$1*'Delkostnadsindekser 2023'!H83*'Delkostnadsindekser 2023'!$L83/1000</f>
        <v>0</v>
      </c>
      <c r="N83" s="21">
        <f>+N$1*'Delkostnadsindekser 2023'!I83*'Delkostnadsindekser 2023'!$L83/1000</f>
        <v>0</v>
      </c>
      <c r="P83" s="21">
        <f>+P$1*'Delkostnadsindekser 2023'!J83*'Delkostnadsindekser 2023'!$L83/1000</f>
        <v>0</v>
      </c>
      <c r="R83" s="21">
        <f>+R$1*'Delkostnadsindekser 2023'!C83*'Delkostnadsindekser 2023'!$L83/1000</f>
        <v>0</v>
      </c>
    </row>
    <row r="84" spans="1:18" ht="13">
      <c r="A84" s="4">
        <v>1851</v>
      </c>
      <c r="B84" s="1" t="s">
        <v>260</v>
      </c>
      <c r="D84" s="21">
        <f>+D$1*'Delkostnadsindekser 2023'!D84*'Delkostnadsindekser 2023'!$L84/1000</f>
        <v>0</v>
      </c>
      <c r="F84" s="21">
        <f>+F$1*'Delkostnadsindekser 2023'!E84*'Delkostnadsindekser 2023'!$L84/1000</f>
        <v>0</v>
      </c>
      <c r="H84" s="21">
        <f>+H$1*'Delkostnadsindekser 2023'!F84*'Delkostnadsindekser 2023'!$L84/1000</f>
        <v>0</v>
      </c>
      <c r="J84" s="21">
        <f>+J$1*'Delkostnadsindekser 2023'!G84*'Delkostnadsindekser 2023'!$L84/1000</f>
        <v>0</v>
      </c>
      <c r="L84" s="21">
        <f>+L$1*'Delkostnadsindekser 2023'!H84*'Delkostnadsindekser 2023'!$L84/1000</f>
        <v>0</v>
      </c>
      <c r="N84" s="21">
        <f>+N$1*'Delkostnadsindekser 2023'!I84*'Delkostnadsindekser 2023'!$L84/1000</f>
        <v>0</v>
      </c>
      <c r="P84" s="21">
        <f>+P$1*'Delkostnadsindekser 2023'!J84*'Delkostnadsindekser 2023'!$L84/1000</f>
        <v>0</v>
      </c>
      <c r="R84" s="21">
        <f>+R$1*'Delkostnadsindekser 2023'!C84*'Delkostnadsindekser 2023'!$L84/1000</f>
        <v>0</v>
      </c>
    </row>
    <row r="85" spans="1:18" ht="13">
      <c r="A85" s="4">
        <v>1853</v>
      </c>
      <c r="B85" s="1" t="s">
        <v>261</v>
      </c>
      <c r="D85" s="21">
        <f>+D$1*'Delkostnadsindekser 2023'!D85*'Delkostnadsindekser 2023'!$L85/1000</f>
        <v>0</v>
      </c>
      <c r="F85" s="21">
        <f>+F$1*'Delkostnadsindekser 2023'!E85*'Delkostnadsindekser 2023'!$L85/1000</f>
        <v>0</v>
      </c>
      <c r="H85" s="21">
        <f>+H$1*'Delkostnadsindekser 2023'!F85*'Delkostnadsindekser 2023'!$L85/1000</f>
        <v>0</v>
      </c>
      <c r="J85" s="21">
        <f>+J$1*'Delkostnadsindekser 2023'!G85*'Delkostnadsindekser 2023'!$L85/1000</f>
        <v>0</v>
      </c>
      <c r="L85" s="21">
        <f>+L$1*'Delkostnadsindekser 2023'!H85*'Delkostnadsindekser 2023'!$L85/1000</f>
        <v>0</v>
      </c>
      <c r="N85" s="21">
        <f>+N$1*'Delkostnadsindekser 2023'!I85*'Delkostnadsindekser 2023'!$L85/1000</f>
        <v>0</v>
      </c>
      <c r="P85" s="21">
        <f>+P$1*'Delkostnadsindekser 2023'!J85*'Delkostnadsindekser 2023'!$L85/1000</f>
        <v>0</v>
      </c>
      <c r="R85" s="21">
        <f>+R$1*'Delkostnadsindekser 2023'!C85*'Delkostnadsindekser 2023'!$L85/1000</f>
        <v>0</v>
      </c>
    </row>
    <row r="86" spans="1:18" ht="13">
      <c r="A86" s="4">
        <v>1856</v>
      </c>
      <c r="B86" s="1" t="s">
        <v>262</v>
      </c>
      <c r="D86" s="21">
        <f>+D$1*'Delkostnadsindekser 2023'!D86*'Delkostnadsindekser 2023'!$L86/1000</f>
        <v>0</v>
      </c>
      <c r="F86" s="21">
        <f>+F$1*'Delkostnadsindekser 2023'!E86*'Delkostnadsindekser 2023'!$L86/1000</f>
        <v>0</v>
      </c>
      <c r="H86" s="21">
        <f>+H$1*'Delkostnadsindekser 2023'!F86*'Delkostnadsindekser 2023'!$L86/1000</f>
        <v>0</v>
      </c>
      <c r="J86" s="21">
        <f>+J$1*'Delkostnadsindekser 2023'!G86*'Delkostnadsindekser 2023'!$L86/1000</f>
        <v>0</v>
      </c>
      <c r="L86" s="21">
        <f>+L$1*'Delkostnadsindekser 2023'!H86*'Delkostnadsindekser 2023'!$L86/1000</f>
        <v>0</v>
      </c>
      <c r="N86" s="21">
        <f>+N$1*'Delkostnadsindekser 2023'!I86*'Delkostnadsindekser 2023'!$L86/1000</f>
        <v>0</v>
      </c>
      <c r="P86" s="21">
        <f>+P$1*'Delkostnadsindekser 2023'!J86*'Delkostnadsindekser 2023'!$L86/1000</f>
        <v>0</v>
      </c>
      <c r="R86" s="21">
        <f>+R$1*'Delkostnadsindekser 2023'!C86*'Delkostnadsindekser 2023'!$L86/1000</f>
        <v>0</v>
      </c>
    </row>
    <row r="87" spans="1:18" ht="13">
      <c r="A87" s="4">
        <v>1857</v>
      </c>
      <c r="B87" s="1" t="s">
        <v>263</v>
      </c>
      <c r="D87" s="21">
        <f>+D$1*'Delkostnadsindekser 2023'!D87*'Delkostnadsindekser 2023'!$L87/1000</f>
        <v>0</v>
      </c>
      <c r="F87" s="21">
        <f>+F$1*'Delkostnadsindekser 2023'!E87*'Delkostnadsindekser 2023'!$L87/1000</f>
        <v>0</v>
      </c>
      <c r="H87" s="21">
        <f>+H$1*'Delkostnadsindekser 2023'!F87*'Delkostnadsindekser 2023'!$L87/1000</f>
        <v>0</v>
      </c>
      <c r="J87" s="21">
        <f>+J$1*'Delkostnadsindekser 2023'!G87*'Delkostnadsindekser 2023'!$L87/1000</f>
        <v>0</v>
      </c>
      <c r="L87" s="21">
        <f>+L$1*'Delkostnadsindekser 2023'!H87*'Delkostnadsindekser 2023'!$L87/1000</f>
        <v>0</v>
      </c>
      <c r="N87" s="21">
        <f>+N$1*'Delkostnadsindekser 2023'!I87*'Delkostnadsindekser 2023'!$L87/1000</f>
        <v>0</v>
      </c>
      <c r="P87" s="21">
        <f>+P$1*'Delkostnadsindekser 2023'!J87*'Delkostnadsindekser 2023'!$L87/1000</f>
        <v>0</v>
      </c>
      <c r="R87" s="21">
        <f>+R$1*'Delkostnadsindekser 2023'!C87*'Delkostnadsindekser 2023'!$L87/1000</f>
        <v>0</v>
      </c>
    </row>
    <row r="88" spans="1:18" ht="13">
      <c r="A88" s="4">
        <v>1859</v>
      </c>
      <c r="B88" s="1" t="s">
        <v>264</v>
      </c>
      <c r="D88" s="21">
        <f>+D$1*'Delkostnadsindekser 2023'!D88*'Delkostnadsindekser 2023'!$L88/1000</f>
        <v>0</v>
      </c>
      <c r="F88" s="21">
        <f>+F$1*'Delkostnadsindekser 2023'!E88*'Delkostnadsindekser 2023'!$L88/1000</f>
        <v>0</v>
      </c>
      <c r="H88" s="21">
        <f>+H$1*'Delkostnadsindekser 2023'!F88*'Delkostnadsindekser 2023'!$L88/1000</f>
        <v>0</v>
      </c>
      <c r="J88" s="21">
        <f>+J$1*'Delkostnadsindekser 2023'!G88*'Delkostnadsindekser 2023'!$L88/1000</f>
        <v>0</v>
      </c>
      <c r="L88" s="21">
        <f>+L$1*'Delkostnadsindekser 2023'!H88*'Delkostnadsindekser 2023'!$L88/1000</f>
        <v>0</v>
      </c>
      <c r="N88" s="21">
        <f>+N$1*'Delkostnadsindekser 2023'!I88*'Delkostnadsindekser 2023'!$L88/1000</f>
        <v>0</v>
      </c>
      <c r="P88" s="21">
        <f>+P$1*'Delkostnadsindekser 2023'!J88*'Delkostnadsindekser 2023'!$L88/1000</f>
        <v>0</v>
      </c>
      <c r="R88" s="21">
        <f>+R$1*'Delkostnadsindekser 2023'!C88*'Delkostnadsindekser 2023'!$L88/1000</f>
        <v>0</v>
      </c>
    </row>
    <row r="89" spans="1:18" ht="13">
      <c r="A89" s="4">
        <v>1860</v>
      </c>
      <c r="B89" s="1" t="s">
        <v>265</v>
      </c>
      <c r="D89" s="21">
        <f>+D$1*'Delkostnadsindekser 2023'!D89*'Delkostnadsindekser 2023'!$L89/1000</f>
        <v>0</v>
      </c>
      <c r="F89" s="21">
        <f>+F$1*'Delkostnadsindekser 2023'!E89*'Delkostnadsindekser 2023'!$L89/1000</f>
        <v>0</v>
      </c>
      <c r="H89" s="21">
        <f>+H$1*'Delkostnadsindekser 2023'!F89*'Delkostnadsindekser 2023'!$L89/1000</f>
        <v>0</v>
      </c>
      <c r="J89" s="21">
        <f>+J$1*'Delkostnadsindekser 2023'!G89*'Delkostnadsindekser 2023'!$L89/1000</f>
        <v>0</v>
      </c>
      <c r="L89" s="21">
        <f>+L$1*'Delkostnadsindekser 2023'!H89*'Delkostnadsindekser 2023'!$L89/1000</f>
        <v>0</v>
      </c>
      <c r="N89" s="21">
        <f>+N$1*'Delkostnadsindekser 2023'!I89*'Delkostnadsindekser 2023'!$L89/1000</f>
        <v>0</v>
      </c>
      <c r="P89" s="21">
        <f>+P$1*'Delkostnadsindekser 2023'!J89*'Delkostnadsindekser 2023'!$L89/1000</f>
        <v>0</v>
      </c>
      <c r="R89" s="21">
        <f>+R$1*'Delkostnadsindekser 2023'!C89*'Delkostnadsindekser 2023'!$L89/1000</f>
        <v>0</v>
      </c>
    </row>
    <row r="90" spans="1:18" ht="13">
      <c r="A90" s="4">
        <v>1865</v>
      </c>
      <c r="B90" s="1" t="s">
        <v>266</v>
      </c>
      <c r="D90" s="21">
        <f>+D$1*'Delkostnadsindekser 2023'!D90*'Delkostnadsindekser 2023'!$L90/1000</f>
        <v>0</v>
      </c>
      <c r="F90" s="21">
        <f>+F$1*'Delkostnadsindekser 2023'!E90*'Delkostnadsindekser 2023'!$L90/1000</f>
        <v>0</v>
      </c>
      <c r="H90" s="21">
        <f>+H$1*'Delkostnadsindekser 2023'!F90*'Delkostnadsindekser 2023'!$L90/1000</f>
        <v>0</v>
      </c>
      <c r="J90" s="21">
        <f>+J$1*'Delkostnadsindekser 2023'!G90*'Delkostnadsindekser 2023'!$L90/1000</f>
        <v>0</v>
      </c>
      <c r="L90" s="21">
        <f>+L$1*'Delkostnadsindekser 2023'!H90*'Delkostnadsindekser 2023'!$L90/1000</f>
        <v>0</v>
      </c>
      <c r="N90" s="21">
        <f>+N$1*'Delkostnadsindekser 2023'!I90*'Delkostnadsindekser 2023'!$L90/1000</f>
        <v>0</v>
      </c>
      <c r="P90" s="21">
        <f>+P$1*'Delkostnadsindekser 2023'!J90*'Delkostnadsindekser 2023'!$L90/1000</f>
        <v>0</v>
      </c>
      <c r="R90" s="21">
        <f>+R$1*'Delkostnadsindekser 2023'!C90*'Delkostnadsindekser 2023'!$L90/1000</f>
        <v>0</v>
      </c>
    </row>
    <row r="91" spans="1:18" ht="13">
      <c r="A91" s="4">
        <v>1866</v>
      </c>
      <c r="B91" s="1" t="s">
        <v>267</v>
      </c>
      <c r="D91" s="21">
        <f>+D$1*'Delkostnadsindekser 2023'!D91*'Delkostnadsindekser 2023'!$L91/1000</f>
        <v>0</v>
      </c>
      <c r="F91" s="21">
        <f>+F$1*'Delkostnadsindekser 2023'!E91*'Delkostnadsindekser 2023'!$L91/1000</f>
        <v>0</v>
      </c>
      <c r="H91" s="21">
        <f>+H$1*'Delkostnadsindekser 2023'!F91*'Delkostnadsindekser 2023'!$L91/1000</f>
        <v>0</v>
      </c>
      <c r="J91" s="21">
        <f>+J$1*'Delkostnadsindekser 2023'!G91*'Delkostnadsindekser 2023'!$L91/1000</f>
        <v>0</v>
      </c>
      <c r="L91" s="21">
        <f>+L$1*'Delkostnadsindekser 2023'!H91*'Delkostnadsindekser 2023'!$L91/1000</f>
        <v>0</v>
      </c>
      <c r="N91" s="21">
        <f>+N$1*'Delkostnadsindekser 2023'!I91*'Delkostnadsindekser 2023'!$L91/1000</f>
        <v>0</v>
      </c>
      <c r="P91" s="21">
        <f>+P$1*'Delkostnadsindekser 2023'!J91*'Delkostnadsindekser 2023'!$L91/1000</f>
        <v>0</v>
      </c>
      <c r="R91" s="21">
        <f>+R$1*'Delkostnadsindekser 2023'!C91*'Delkostnadsindekser 2023'!$L91/1000</f>
        <v>0</v>
      </c>
    </row>
    <row r="92" spans="1:18" ht="13">
      <c r="A92" s="4">
        <v>1867</v>
      </c>
      <c r="B92" s="1" t="s">
        <v>101</v>
      </c>
      <c r="D92" s="21">
        <f>+D$1*'Delkostnadsindekser 2023'!D92*'Delkostnadsindekser 2023'!$L92/1000</f>
        <v>0</v>
      </c>
      <c r="F92" s="21">
        <f>+F$1*'Delkostnadsindekser 2023'!E92*'Delkostnadsindekser 2023'!$L92/1000</f>
        <v>0</v>
      </c>
      <c r="H92" s="21">
        <f>+H$1*'Delkostnadsindekser 2023'!F92*'Delkostnadsindekser 2023'!$L92/1000</f>
        <v>0</v>
      </c>
      <c r="J92" s="21">
        <f>+J$1*'Delkostnadsindekser 2023'!G92*'Delkostnadsindekser 2023'!$L92/1000</f>
        <v>0</v>
      </c>
      <c r="L92" s="21">
        <f>+L$1*'Delkostnadsindekser 2023'!H92*'Delkostnadsindekser 2023'!$L92/1000</f>
        <v>0</v>
      </c>
      <c r="N92" s="21">
        <f>+N$1*'Delkostnadsindekser 2023'!I92*'Delkostnadsindekser 2023'!$L92/1000</f>
        <v>0</v>
      </c>
      <c r="P92" s="21">
        <f>+P$1*'Delkostnadsindekser 2023'!J92*'Delkostnadsindekser 2023'!$L92/1000</f>
        <v>0</v>
      </c>
      <c r="R92" s="21">
        <f>+R$1*'Delkostnadsindekser 2023'!C92*'Delkostnadsindekser 2023'!$L92/1000</f>
        <v>0</v>
      </c>
    </row>
    <row r="93" spans="1:18" ht="13">
      <c r="A93" s="4">
        <v>1868</v>
      </c>
      <c r="B93" s="1" t="s">
        <v>268</v>
      </c>
      <c r="D93" s="21">
        <f>+D$1*'Delkostnadsindekser 2023'!D93*'Delkostnadsindekser 2023'!$L93/1000</f>
        <v>0</v>
      </c>
      <c r="F93" s="21">
        <f>+F$1*'Delkostnadsindekser 2023'!E93*'Delkostnadsindekser 2023'!$L93/1000</f>
        <v>0</v>
      </c>
      <c r="H93" s="21">
        <f>+H$1*'Delkostnadsindekser 2023'!F93*'Delkostnadsindekser 2023'!$L93/1000</f>
        <v>0</v>
      </c>
      <c r="J93" s="21">
        <f>+J$1*'Delkostnadsindekser 2023'!G93*'Delkostnadsindekser 2023'!$L93/1000</f>
        <v>0</v>
      </c>
      <c r="L93" s="21">
        <f>+L$1*'Delkostnadsindekser 2023'!H93*'Delkostnadsindekser 2023'!$L93/1000</f>
        <v>0</v>
      </c>
      <c r="N93" s="21">
        <f>+N$1*'Delkostnadsindekser 2023'!I93*'Delkostnadsindekser 2023'!$L93/1000</f>
        <v>0</v>
      </c>
      <c r="P93" s="21">
        <f>+P$1*'Delkostnadsindekser 2023'!J93*'Delkostnadsindekser 2023'!$L93/1000</f>
        <v>0</v>
      </c>
      <c r="R93" s="21">
        <f>+R$1*'Delkostnadsindekser 2023'!C93*'Delkostnadsindekser 2023'!$L93/1000</f>
        <v>0</v>
      </c>
    </row>
    <row r="94" spans="1:18" ht="13">
      <c r="A94" s="4">
        <v>1870</v>
      </c>
      <c r="B94" s="1" t="s">
        <v>269</v>
      </c>
      <c r="D94" s="21">
        <f>+D$1*'Delkostnadsindekser 2023'!D94*'Delkostnadsindekser 2023'!$L94/1000</f>
        <v>0</v>
      </c>
      <c r="F94" s="21">
        <f>+F$1*'Delkostnadsindekser 2023'!E94*'Delkostnadsindekser 2023'!$L94/1000</f>
        <v>0</v>
      </c>
      <c r="H94" s="21">
        <f>+H$1*'Delkostnadsindekser 2023'!F94*'Delkostnadsindekser 2023'!$L94/1000</f>
        <v>0</v>
      </c>
      <c r="J94" s="21">
        <f>+J$1*'Delkostnadsindekser 2023'!G94*'Delkostnadsindekser 2023'!$L94/1000</f>
        <v>0</v>
      </c>
      <c r="L94" s="21">
        <f>+L$1*'Delkostnadsindekser 2023'!H94*'Delkostnadsindekser 2023'!$L94/1000</f>
        <v>0</v>
      </c>
      <c r="N94" s="21">
        <f>+N$1*'Delkostnadsindekser 2023'!I94*'Delkostnadsindekser 2023'!$L94/1000</f>
        <v>0</v>
      </c>
      <c r="P94" s="21">
        <f>+P$1*'Delkostnadsindekser 2023'!J94*'Delkostnadsindekser 2023'!$L94/1000</f>
        <v>0</v>
      </c>
      <c r="R94" s="21">
        <f>+R$1*'Delkostnadsindekser 2023'!C94*'Delkostnadsindekser 2023'!$L94/1000</f>
        <v>0</v>
      </c>
    </row>
    <row r="95" spans="1:18" ht="13">
      <c r="A95" s="4">
        <v>1871</v>
      </c>
      <c r="B95" s="1" t="s">
        <v>270</v>
      </c>
      <c r="D95" s="21">
        <f>+D$1*'Delkostnadsindekser 2023'!D95*'Delkostnadsindekser 2023'!$L95/1000</f>
        <v>0</v>
      </c>
      <c r="F95" s="21">
        <f>+F$1*'Delkostnadsindekser 2023'!E95*'Delkostnadsindekser 2023'!$L95/1000</f>
        <v>0</v>
      </c>
      <c r="H95" s="21">
        <f>+H$1*'Delkostnadsindekser 2023'!F95*'Delkostnadsindekser 2023'!$L95/1000</f>
        <v>0</v>
      </c>
      <c r="J95" s="21">
        <f>+J$1*'Delkostnadsindekser 2023'!G95*'Delkostnadsindekser 2023'!$L95/1000</f>
        <v>0</v>
      </c>
      <c r="L95" s="21">
        <f>+L$1*'Delkostnadsindekser 2023'!H95*'Delkostnadsindekser 2023'!$L95/1000</f>
        <v>0</v>
      </c>
      <c r="N95" s="21">
        <f>+N$1*'Delkostnadsindekser 2023'!I95*'Delkostnadsindekser 2023'!$L95/1000</f>
        <v>0</v>
      </c>
      <c r="P95" s="21">
        <f>+P$1*'Delkostnadsindekser 2023'!J95*'Delkostnadsindekser 2023'!$L95/1000</f>
        <v>0</v>
      </c>
      <c r="R95" s="21">
        <f>+R$1*'Delkostnadsindekser 2023'!C95*'Delkostnadsindekser 2023'!$L95/1000</f>
        <v>0</v>
      </c>
    </row>
    <row r="96" spans="1:18" ht="13">
      <c r="A96" s="4">
        <v>1874</v>
      </c>
      <c r="B96" s="1" t="s">
        <v>271</v>
      </c>
      <c r="D96" s="21">
        <f>+D$1*'Delkostnadsindekser 2023'!D96*'Delkostnadsindekser 2023'!$L96/1000</f>
        <v>0</v>
      </c>
      <c r="F96" s="21">
        <f>+F$1*'Delkostnadsindekser 2023'!E96*'Delkostnadsindekser 2023'!$L96/1000</f>
        <v>0</v>
      </c>
      <c r="H96" s="21">
        <f>+H$1*'Delkostnadsindekser 2023'!F96*'Delkostnadsindekser 2023'!$L96/1000</f>
        <v>0</v>
      </c>
      <c r="J96" s="21">
        <f>+J$1*'Delkostnadsindekser 2023'!G96*'Delkostnadsindekser 2023'!$L96/1000</f>
        <v>0</v>
      </c>
      <c r="L96" s="21">
        <f>+L$1*'Delkostnadsindekser 2023'!H96*'Delkostnadsindekser 2023'!$L96/1000</f>
        <v>0</v>
      </c>
      <c r="N96" s="21">
        <f>+N$1*'Delkostnadsindekser 2023'!I96*'Delkostnadsindekser 2023'!$L96/1000</f>
        <v>0</v>
      </c>
      <c r="P96" s="21">
        <f>+P$1*'Delkostnadsindekser 2023'!J96*'Delkostnadsindekser 2023'!$L96/1000</f>
        <v>0</v>
      </c>
      <c r="R96" s="21">
        <f>+R$1*'Delkostnadsindekser 2023'!C96*'Delkostnadsindekser 2023'!$L96/1000</f>
        <v>0</v>
      </c>
    </row>
    <row r="97" spans="1:18" ht="13">
      <c r="A97" s="4">
        <v>1875</v>
      </c>
      <c r="B97" s="1" t="s">
        <v>358</v>
      </c>
      <c r="D97" s="21">
        <f>+D$1*'Delkostnadsindekser 2023'!D97*'Delkostnadsindekser 2023'!$L97/1000</f>
        <v>0</v>
      </c>
      <c r="F97" s="21">
        <f>+F$1*'Delkostnadsindekser 2023'!E97*'Delkostnadsindekser 2023'!$L97/1000</f>
        <v>0</v>
      </c>
      <c r="H97" s="21">
        <f>+H$1*'Delkostnadsindekser 2023'!F97*'Delkostnadsindekser 2023'!$L97/1000</f>
        <v>0</v>
      </c>
      <c r="J97" s="21">
        <f>+J$1*'Delkostnadsindekser 2023'!G97*'Delkostnadsindekser 2023'!$L97/1000</f>
        <v>0</v>
      </c>
      <c r="L97" s="21">
        <f>+L$1*'Delkostnadsindekser 2023'!H97*'Delkostnadsindekser 2023'!$L97/1000</f>
        <v>0</v>
      </c>
      <c r="N97" s="21">
        <f>+N$1*'Delkostnadsindekser 2023'!I97*'Delkostnadsindekser 2023'!$L97/1000</f>
        <v>0</v>
      </c>
      <c r="P97" s="21">
        <f>+P$1*'Delkostnadsindekser 2023'!J97*'Delkostnadsindekser 2023'!$L97/1000</f>
        <v>0</v>
      </c>
      <c r="R97" s="21">
        <f>+R$1*'Delkostnadsindekser 2023'!C97*'Delkostnadsindekser 2023'!$L97/1000</f>
        <v>0</v>
      </c>
    </row>
    <row r="98" spans="1:18" ht="13">
      <c r="A98" s="4">
        <v>3001</v>
      </c>
      <c r="B98" s="1" t="s">
        <v>2</v>
      </c>
      <c r="D98" s="21">
        <f>+D$1*'Delkostnadsindekser 2023'!D98*'Delkostnadsindekser 2023'!$L98/1000</f>
        <v>0</v>
      </c>
      <c r="F98" s="21">
        <f>+F$1*'Delkostnadsindekser 2023'!E98*'Delkostnadsindekser 2023'!$L98/1000</f>
        <v>0</v>
      </c>
      <c r="H98" s="21">
        <f>+H$1*'Delkostnadsindekser 2023'!F98*'Delkostnadsindekser 2023'!$L98/1000</f>
        <v>0</v>
      </c>
      <c r="J98" s="21">
        <f>+J$1*'Delkostnadsindekser 2023'!G98*'Delkostnadsindekser 2023'!$L98/1000</f>
        <v>0</v>
      </c>
      <c r="L98" s="21">
        <f>+L$1*'Delkostnadsindekser 2023'!H98*'Delkostnadsindekser 2023'!$L98/1000</f>
        <v>0</v>
      </c>
      <c r="N98" s="21">
        <f>+N$1*'Delkostnadsindekser 2023'!I98*'Delkostnadsindekser 2023'!$L98/1000</f>
        <v>0</v>
      </c>
      <c r="P98" s="21">
        <f>+P$1*'Delkostnadsindekser 2023'!J98*'Delkostnadsindekser 2023'!$L98/1000</f>
        <v>0</v>
      </c>
      <c r="R98" s="21">
        <f>+R$1*'Delkostnadsindekser 2023'!C98*'Delkostnadsindekser 2023'!$L98/1000</f>
        <v>0</v>
      </c>
    </row>
    <row r="99" spans="1:18" ht="13">
      <c r="A99" s="4">
        <v>3002</v>
      </c>
      <c r="B99" s="1" t="s">
        <v>359</v>
      </c>
      <c r="D99" s="21">
        <f>+D$1*'Delkostnadsindekser 2023'!D99*'Delkostnadsindekser 2023'!$L99/1000</f>
        <v>0</v>
      </c>
      <c r="F99" s="21">
        <f>+F$1*'Delkostnadsindekser 2023'!E99*'Delkostnadsindekser 2023'!$L99/1000</f>
        <v>0</v>
      </c>
      <c r="H99" s="21">
        <f>+H$1*'Delkostnadsindekser 2023'!F99*'Delkostnadsindekser 2023'!$L99/1000</f>
        <v>0</v>
      </c>
      <c r="J99" s="21">
        <f>+J$1*'Delkostnadsindekser 2023'!G99*'Delkostnadsindekser 2023'!$L99/1000</f>
        <v>0</v>
      </c>
      <c r="L99" s="21">
        <f>+L$1*'Delkostnadsindekser 2023'!H99*'Delkostnadsindekser 2023'!$L99/1000</f>
        <v>0</v>
      </c>
      <c r="N99" s="21">
        <f>+N$1*'Delkostnadsindekser 2023'!I99*'Delkostnadsindekser 2023'!$L99/1000</f>
        <v>0</v>
      </c>
      <c r="P99" s="21">
        <f>+P$1*'Delkostnadsindekser 2023'!J99*'Delkostnadsindekser 2023'!$L99/1000</f>
        <v>0</v>
      </c>
      <c r="R99" s="21">
        <f>+R$1*'Delkostnadsindekser 2023'!C99*'Delkostnadsindekser 2023'!$L99/1000</f>
        <v>0</v>
      </c>
    </row>
    <row r="100" spans="1:18" ht="13">
      <c r="A100" s="4">
        <v>3003</v>
      </c>
      <c r="B100" s="1" t="s">
        <v>3</v>
      </c>
      <c r="D100" s="21">
        <f>+D$1*'Delkostnadsindekser 2023'!D100*'Delkostnadsindekser 2023'!$L100/1000</f>
        <v>0</v>
      </c>
      <c r="F100" s="21">
        <f>+F$1*'Delkostnadsindekser 2023'!E100*'Delkostnadsindekser 2023'!$L100/1000</f>
        <v>0</v>
      </c>
      <c r="H100" s="21">
        <f>+H$1*'Delkostnadsindekser 2023'!F100*'Delkostnadsindekser 2023'!$L100/1000</f>
        <v>0</v>
      </c>
      <c r="J100" s="21">
        <f>+J$1*'Delkostnadsindekser 2023'!G100*'Delkostnadsindekser 2023'!$L100/1000</f>
        <v>0</v>
      </c>
      <c r="L100" s="21">
        <f>+L$1*'Delkostnadsindekser 2023'!H100*'Delkostnadsindekser 2023'!$L100/1000</f>
        <v>0</v>
      </c>
      <c r="N100" s="21">
        <f>+N$1*'Delkostnadsindekser 2023'!I100*'Delkostnadsindekser 2023'!$L100/1000</f>
        <v>0</v>
      </c>
      <c r="P100" s="21">
        <f>+P$1*'Delkostnadsindekser 2023'!J100*'Delkostnadsindekser 2023'!$L100/1000</f>
        <v>0</v>
      </c>
      <c r="R100" s="21">
        <f>+R$1*'Delkostnadsindekser 2023'!C100*'Delkostnadsindekser 2023'!$L100/1000</f>
        <v>0</v>
      </c>
    </row>
    <row r="101" spans="1:18" ht="13">
      <c r="A101" s="4">
        <v>3004</v>
      </c>
      <c r="B101" s="1" t="s">
        <v>4</v>
      </c>
      <c r="D101" s="21">
        <f>+D$1*'Delkostnadsindekser 2023'!D101*'Delkostnadsindekser 2023'!$L101/1000</f>
        <v>0</v>
      </c>
      <c r="F101" s="21">
        <f>+F$1*'Delkostnadsindekser 2023'!E101*'Delkostnadsindekser 2023'!$L101/1000</f>
        <v>0</v>
      </c>
      <c r="H101" s="21">
        <f>+H$1*'Delkostnadsindekser 2023'!F101*'Delkostnadsindekser 2023'!$L101/1000</f>
        <v>0</v>
      </c>
      <c r="J101" s="21">
        <f>+J$1*'Delkostnadsindekser 2023'!G101*'Delkostnadsindekser 2023'!$L101/1000</f>
        <v>0</v>
      </c>
      <c r="L101" s="21">
        <f>+L$1*'Delkostnadsindekser 2023'!H101*'Delkostnadsindekser 2023'!$L101/1000</f>
        <v>0</v>
      </c>
      <c r="N101" s="21">
        <f>+N$1*'Delkostnadsindekser 2023'!I101*'Delkostnadsindekser 2023'!$L101/1000</f>
        <v>0</v>
      </c>
      <c r="P101" s="21">
        <f>+P$1*'Delkostnadsindekser 2023'!J101*'Delkostnadsindekser 2023'!$L101/1000</f>
        <v>0</v>
      </c>
      <c r="R101" s="21">
        <f>+R$1*'Delkostnadsindekser 2023'!C101*'Delkostnadsindekser 2023'!$L101/1000</f>
        <v>0</v>
      </c>
    </row>
    <row r="102" spans="1:18" ht="13">
      <c r="A102" s="4">
        <v>3005</v>
      </c>
      <c r="B102" s="1" t="s">
        <v>360</v>
      </c>
      <c r="D102" s="21">
        <f>+D$1*'Delkostnadsindekser 2023'!D102*'Delkostnadsindekser 2023'!$L102/1000</f>
        <v>0</v>
      </c>
      <c r="F102" s="21">
        <f>+F$1*'Delkostnadsindekser 2023'!E102*'Delkostnadsindekser 2023'!$L102/1000</f>
        <v>0</v>
      </c>
      <c r="H102" s="21">
        <f>+H$1*'Delkostnadsindekser 2023'!F102*'Delkostnadsindekser 2023'!$L102/1000</f>
        <v>0</v>
      </c>
      <c r="J102" s="21">
        <f>+J$1*'Delkostnadsindekser 2023'!G102*'Delkostnadsindekser 2023'!$L102/1000</f>
        <v>0</v>
      </c>
      <c r="L102" s="21">
        <f>+L$1*'Delkostnadsindekser 2023'!H102*'Delkostnadsindekser 2023'!$L102/1000</f>
        <v>0</v>
      </c>
      <c r="N102" s="21">
        <f>+N$1*'Delkostnadsindekser 2023'!I102*'Delkostnadsindekser 2023'!$L102/1000</f>
        <v>0</v>
      </c>
      <c r="P102" s="21">
        <f>+P$1*'Delkostnadsindekser 2023'!J102*'Delkostnadsindekser 2023'!$L102/1000</f>
        <v>0</v>
      </c>
      <c r="R102" s="21">
        <f>+R$1*'Delkostnadsindekser 2023'!C102*'Delkostnadsindekser 2023'!$L102/1000</f>
        <v>0</v>
      </c>
    </row>
    <row r="103" spans="1:18" ht="13">
      <c r="A103" s="4">
        <v>3006</v>
      </c>
      <c r="B103" s="1" t="s">
        <v>75</v>
      </c>
      <c r="D103" s="21">
        <f>+D$1*'Delkostnadsindekser 2023'!D103*'Delkostnadsindekser 2023'!$L103/1000</f>
        <v>0</v>
      </c>
      <c r="F103" s="21">
        <f>+F$1*'Delkostnadsindekser 2023'!E103*'Delkostnadsindekser 2023'!$L103/1000</f>
        <v>0</v>
      </c>
      <c r="H103" s="21">
        <f>+H$1*'Delkostnadsindekser 2023'!F103*'Delkostnadsindekser 2023'!$L103/1000</f>
        <v>0</v>
      </c>
      <c r="J103" s="21">
        <f>+J$1*'Delkostnadsindekser 2023'!G103*'Delkostnadsindekser 2023'!$L103/1000</f>
        <v>0</v>
      </c>
      <c r="L103" s="21">
        <f>+L$1*'Delkostnadsindekser 2023'!H103*'Delkostnadsindekser 2023'!$L103/1000</f>
        <v>0</v>
      </c>
      <c r="N103" s="21">
        <f>+N$1*'Delkostnadsindekser 2023'!I103*'Delkostnadsindekser 2023'!$L103/1000</f>
        <v>0</v>
      </c>
      <c r="P103" s="21">
        <f>+P$1*'Delkostnadsindekser 2023'!J103*'Delkostnadsindekser 2023'!$L103/1000</f>
        <v>0</v>
      </c>
      <c r="R103" s="21">
        <f>+R$1*'Delkostnadsindekser 2023'!C103*'Delkostnadsindekser 2023'!$L103/1000</f>
        <v>0</v>
      </c>
    </row>
    <row r="104" spans="1:18" ht="13">
      <c r="A104" s="4">
        <v>3007</v>
      </c>
      <c r="B104" s="1" t="s">
        <v>76</v>
      </c>
      <c r="D104" s="21">
        <f>+D$1*'Delkostnadsindekser 2023'!D104*'Delkostnadsindekser 2023'!$L104/1000</f>
        <v>0</v>
      </c>
      <c r="F104" s="21">
        <f>+F$1*'Delkostnadsindekser 2023'!E104*'Delkostnadsindekser 2023'!$L104/1000</f>
        <v>0</v>
      </c>
      <c r="H104" s="21">
        <f>+H$1*'Delkostnadsindekser 2023'!F104*'Delkostnadsindekser 2023'!$L104/1000</f>
        <v>0</v>
      </c>
      <c r="J104" s="21">
        <f>+J$1*'Delkostnadsindekser 2023'!G104*'Delkostnadsindekser 2023'!$L104/1000</f>
        <v>0</v>
      </c>
      <c r="L104" s="21">
        <f>+L$1*'Delkostnadsindekser 2023'!H104*'Delkostnadsindekser 2023'!$L104/1000</f>
        <v>0</v>
      </c>
      <c r="N104" s="21">
        <f>+N$1*'Delkostnadsindekser 2023'!I104*'Delkostnadsindekser 2023'!$L104/1000</f>
        <v>0</v>
      </c>
      <c r="P104" s="21">
        <f>+P$1*'Delkostnadsindekser 2023'!J104*'Delkostnadsindekser 2023'!$L104/1000</f>
        <v>0</v>
      </c>
      <c r="R104" s="21">
        <f>+R$1*'Delkostnadsindekser 2023'!C104*'Delkostnadsindekser 2023'!$L104/1000</f>
        <v>0</v>
      </c>
    </row>
    <row r="105" spans="1:18" ht="13">
      <c r="A105" s="4">
        <v>3011</v>
      </c>
      <c r="B105" s="1" t="s">
        <v>5</v>
      </c>
      <c r="D105" s="21">
        <f>+D$1*'Delkostnadsindekser 2023'!D105*'Delkostnadsindekser 2023'!$L105/1000</f>
        <v>0</v>
      </c>
      <c r="F105" s="21">
        <f>+F$1*'Delkostnadsindekser 2023'!E105*'Delkostnadsindekser 2023'!$L105/1000</f>
        <v>0</v>
      </c>
      <c r="H105" s="21">
        <f>+H$1*'Delkostnadsindekser 2023'!F105*'Delkostnadsindekser 2023'!$L105/1000</f>
        <v>0</v>
      </c>
      <c r="J105" s="21">
        <f>+J$1*'Delkostnadsindekser 2023'!G105*'Delkostnadsindekser 2023'!$L105/1000</f>
        <v>0</v>
      </c>
      <c r="L105" s="21">
        <f>+L$1*'Delkostnadsindekser 2023'!H105*'Delkostnadsindekser 2023'!$L105/1000</f>
        <v>0</v>
      </c>
      <c r="N105" s="21">
        <f>+N$1*'Delkostnadsindekser 2023'!I105*'Delkostnadsindekser 2023'!$L105/1000</f>
        <v>0</v>
      </c>
      <c r="P105" s="21">
        <f>+P$1*'Delkostnadsindekser 2023'!J105*'Delkostnadsindekser 2023'!$L105/1000</f>
        <v>0</v>
      </c>
      <c r="R105" s="21">
        <f>+R$1*'Delkostnadsindekser 2023'!C105*'Delkostnadsindekser 2023'!$L105/1000</f>
        <v>0</v>
      </c>
    </row>
    <row r="106" spans="1:18" ht="13">
      <c r="A106" s="4">
        <v>3012</v>
      </c>
      <c r="B106" s="1" t="s">
        <v>6</v>
      </c>
      <c r="D106" s="21">
        <f>+D$1*'Delkostnadsindekser 2023'!D106*'Delkostnadsindekser 2023'!$L106/1000</f>
        <v>0</v>
      </c>
      <c r="F106" s="21">
        <f>+F$1*'Delkostnadsindekser 2023'!E106*'Delkostnadsindekser 2023'!$L106/1000</f>
        <v>0</v>
      </c>
      <c r="H106" s="21">
        <f>+H$1*'Delkostnadsindekser 2023'!F106*'Delkostnadsindekser 2023'!$L106/1000</f>
        <v>0</v>
      </c>
      <c r="J106" s="21">
        <f>+J$1*'Delkostnadsindekser 2023'!G106*'Delkostnadsindekser 2023'!$L106/1000</f>
        <v>0</v>
      </c>
      <c r="L106" s="21">
        <f>+L$1*'Delkostnadsindekser 2023'!H106*'Delkostnadsindekser 2023'!$L106/1000</f>
        <v>0</v>
      </c>
      <c r="N106" s="21">
        <f>+N$1*'Delkostnadsindekser 2023'!I106*'Delkostnadsindekser 2023'!$L106/1000</f>
        <v>0</v>
      </c>
      <c r="P106" s="21">
        <f>+P$1*'Delkostnadsindekser 2023'!J106*'Delkostnadsindekser 2023'!$L106/1000</f>
        <v>0</v>
      </c>
      <c r="R106" s="21">
        <f>+R$1*'Delkostnadsindekser 2023'!C106*'Delkostnadsindekser 2023'!$L106/1000</f>
        <v>0</v>
      </c>
    </row>
    <row r="107" spans="1:18" ht="13">
      <c r="A107" s="4">
        <v>3013</v>
      </c>
      <c r="B107" s="1" t="s">
        <v>7</v>
      </c>
      <c r="D107" s="21">
        <f>+D$1*'Delkostnadsindekser 2023'!D107*'Delkostnadsindekser 2023'!$L107/1000</f>
        <v>0</v>
      </c>
      <c r="F107" s="21">
        <f>+F$1*'Delkostnadsindekser 2023'!E107*'Delkostnadsindekser 2023'!$L107/1000</f>
        <v>0</v>
      </c>
      <c r="H107" s="21">
        <f>+H$1*'Delkostnadsindekser 2023'!F107*'Delkostnadsindekser 2023'!$L107/1000</f>
        <v>0</v>
      </c>
      <c r="J107" s="21">
        <f>+J$1*'Delkostnadsindekser 2023'!G107*'Delkostnadsindekser 2023'!$L107/1000</f>
        <v>0</v>
      </c>
      <c r="L107" s="21">
        <f>+L$1*'Delkostnadsindekser 2023'!H107*'Delkostnadsindekser 2023'!$L107/1000</f>
        <v>0</v>
      </c>
      <c r="N107" s="21">
        <f>+N$1*'Delkostnadsindekser 2023'!I107*'Delkostnadsindekser 2023'!$L107/1000</f>
        <v>0</v>
      </c>
      <c r="P107" s="21">
        <f>+P$1*'Delkostnadsindekser 2023'!J107*'Delkostnadsindekser 2023'!$L107/1000</f>
        <v>0</v>
      </c>
      <c r="R107" s="21">
        <f>+R$1*'Delkostnadsindekser 2023'!C107*'Delkostnadsindekser 2023'!$L107/1000</f>
        <v>0</v>
      </c>
    </row>
    <row r="108" spans="1:18" ht="13">
      <c r="A108" s="4">
        <v>3014</v>
      </c>
      <c r="B108" s="1" t="s">
        <v>361</v>
      </c>
      <c r="D108" s="21">
        <f>+D$1*'Delkostnadsindekser 2023'!D108*'Delkostnadsindekser 2023'!$L108/1000</f>
        <v>0</v>
      </c>
      <c r="F108" s="21">
        <f>+F$1*'Delkostnadsindekser 2023'!E108*'Delkostnadsindekser 2023'!$L108/1000</f>
        <v>0</v>
      </c>
      <c r="H108" s="21">
        <f>+H$1*'Delkostnadsindekser 2023'!F108*'Delkostnadsindekser 2023'!$L108/1000</f>
        <v>0</v>
      </c>
      <c r="J108" s="21">
        <f>+J$1*'Delkostnadsindekser 2023'!G108*'Delkostnadsindekser 2023'!$L108/1000</f>
        <v>0</v>
      </c>
      <c r="L108" s="21">
        <f>+L$1*'Delkostnadsindekser 2023'!H108*'Delkostnadsindekser 2023'!$L108/1000</f>
        <v>0</v>
      </c>
      <c r="N108" s="21">
        <f>+N$1*'Delkostnadsindekser 2023'!I108*'Delkostnadsindekser 2023'!$L108/1000</f>
        <v>0</v>
      </c>
      <c r="P108" s="21">
        <f>+P$1*'Delkostnadsindekser 2023'!J108*'Delkostnadsindekser 2023'!$L108/1000</f>
        <v>0</v>
      </c>
      <c r="R108" s="21">
        <f>+R$1*'Delkostnadsindekser 2023'!C108*'Delkostnadsindekser 2023'!$L108/1000</f>
        <v>0</v>
      </c>
    </row>
    <row r="109" spans="1:18" ht="13">
      <c r="A109" s="4">
        <v>3015</v>
      </c>
      <c r="B109" s="1" t="s">
        <v>8</v>
      </c>
      <c r="D109" s="21">
        <f>+D$1*'Delkostnadsindekser 2023'!D109*'Delkostnadsindekser 2023'!$L109/1000</f>
        <v>0</v>
      </c>
      <c r="F109" s="21">
        <f>+F$1*'Delkostnadsindekser 2023'!E109*'Delkostnadsindekser 2023'!$L109/1000</f>
        <v>0</v>
      </c>
      <c r="H109" s="21">
        <f>+H$1*'Delkostnadsindekser 2023'!F109*'Delkostnadsindekser 2023'!$L109/1000</f>
        <v>0</v>
      </c>
      <c r="J109" s="21">
        <f>+J$1*'Delkostnadsindekser 2023'!G109*'Delkostnadsindekser 2023'!$L109/1000</f>
        <v>0</v>
      </c>
      <c r="L109" s="21">
        <f>+L$1*'Delkostnadsindekser 2023'!H109*'Delkostnadsindekser 2023'!$L109/1000</f>
        <v>0</v>
      </c>
      <c r="N109" s="21">
        <f>+N$1*'Delkostnadsindekser 2023'!I109*'Delkostnadsindekser 2023'!$L109/1000</f>
        <v>0</v>
      </c>
      <c r="P109" s="21">
        <f>+P$1*'Delkostnadsindekser 2023'!J109*'Delkostnadsindekser 2023'!$L109/1000</f>
        <v>0</v>
      </c>
      <c r="R109" s="21">
        <f>+R$1*'Delkostnadsindekser 2023'!C109*'Delkostnadsindekser 2023'!$L109/1000</f>
        <v>0</v>
      </c>
    </row>
    <row r="110" spans="1:18" ht="13">
      <c r="A110" s="4">
        <v>3016</v>
      </c>
      <c r="B110" s="1" t="s">
        <v>9</v>
      </c>
      <c r="D110" s="21">
        <f>+D$1*'Delkostnadsindekser 2023'!D110*'Delkostnadsindekser 2023'!$L110/1000</f>
        <v>0</v>
      </c>
      <c r="F110" s="21">
        <f>+F$1*'Delkostnadsindekser 2023'!E110*'Delkostnadsindekser 2023'!$L110/1000</f>
        <v>0</v>
      </c>
      <c r="H110" s="21">
        <f>+H$1*'Delkostnadsindekser 2023'!F110*'Delkostnadsindekser 2023'!$L110/1000</f>
        <v>0</v>
      </c>
      <c r="J110" s="21">
        <f>+J$1*'Delkostnadsindekser 2023'!G110*'Delkostnadsindekser 2023'!$L110/1000</f>
        <v>0</v>
      </c>
      <c r="L110" s="21">
        <f>+L$1*'Delkostnadsindekser 2023'!H110*'Delkostnadsindekser 2023'!$L110/1000</f>
        <v>0</v>
      </c>
      <c r="N110" s="21">
        <f>+N$1*'Delkostnadsindekser 2023'!I110*'Delkostnadsindekser 2023'!$L110/1000</f>
        <v>0</v>
      </c>
      <c r="P110" s="21">
        <f>+P$1*'Delkostnadsindekser 2023'!J110*'Delkostnadsindekser 2023'!$L110/1000</f>
        <v>0</v>
      </c>
      <c r="R110" s="21">
        <f>+R$1*'Delkostnadsindekser 2023'!C110*'Delkostnadsindekser 2023'!$L110/1000</f>
        <v>0</v>
      </c>
    </row>
    <row r="111" spans="1:18" ht="13">
      <c r="A111" s="4">
        <v>3017</v>
      </c>
      <c r="B111" s="1" t="s">
        <v>10</v>
      </c>
      <c r="D111" s="21">
        <f>+D$1*'Delkostnadsindekser 2023'!D111*'Delkostnadsindekser 2023'!$L111/1000</f>
        <v>0</v>
      </c>
      <c r="F111" s="21">
        <f>+F$1*'Delkostnadsindekser 2023'!E111*'Delkostnadsindekser 2023'!$L111/1000</f>
        <v>0</v>
      </c>
      <c r="H111" s="21">
        <f>+H$1*'Delkostnadsindekser 2023'!F111*'Delkostnadsindekser 2023'!$L111/1000</f>
        <v>0</v>
      </c>
      <c r="J111" s="21">
        <f>+J$1*'Delkostnadsindekser 2023'!G111*'Delkostnadsindekser 2023'!$L111/1000</f>
        <v>0</v>
      </c>
      <c r="L111" s="21">
        <f>+L$1*'Delkostnadsindekser 2023'!H111*'Delkostnadsindekser 2023'!$L111/1000</f>
        <v>0</v>
      </c>
      <c r="N111" s="21">
        <f>+N$1*'Delkostnadsindekser 2023'!I111*'Delkostnadsindekser 2023'!$L111/1000</f>
        <v>0</v>
      </c>
      <c r="P111" s="21">
        <f>+P$1*'Delkostnadsindekser 2023'!J111*'Delkostnadsindekser 2023'!$L111/1000</f>
        <v>0</v>
      </c>
      <c r="R111" s="21">
        <f>+R$1*'Delkostnadsindekser 2023'!C111*'Delkostnadsindekser 2023'!$L111/1000</f>
        <v>0</v>
      </c>
    </row>
    <row r="112" spans="1:18" ht="13">
      <c r="A112" s="4">
        <v>3018</v>
      </c>
      <c r="B112" s="1" t="s">
        <v>11</v>
      </c>
      <c r="D112" s="21">
        <f>+D$1*'Delkostnadsindekser 2023'!D112*'Delkostnadsindekser 2023'!$L112/1000</f>
        <v>0</v>
      </c>
      <c r="F112" s="21">
        <f>+F$1*'Delkostnadsindekser 2023'!E112*'Delkostnadsindekser 2023'!$L112/1000</f>
        <v>0</v>
      </c>
      <c r="H112" s="21">
        <f>+H$1*'Delkostnadsindekser 2023'!F112*'Delkostnadsindekser 2023'!$L112/1000</f>
        <v>0</v>
      </c>
      <c r="J112" s="21">
        <f>+J$1*'Delkostnadsindekser 2023'!G112*'Delkostnadsindekser 2023'!$L112/1000</f>
        <v>0</v>
      </c>
      <c r="L112" s="21">
        <f>+L$1*'Delkostnadsindekser 2023'!H112*'Delkostnadsindekser 2023'!$L112/1000</f>
        <v>0</v>
      </c>
      <c r="N112" s="21">
        <f>+N$1*'Delkostnadsindekser 2023'!I112*'Delkostnadsindekser 2023'!$L112/1000</f>
        <v>0</v>
      </c>
      <c r="P112" s="21">
        <f>+P$1*'Delkostnadsindekser 2023'!J112*'Delkostnadsindekser 2023'!$L112/1000</f>
        <v>0</v>
      </c>
      <c r="R112" s="21">
        <f>+R$1*'Delkostnadsindekser 2023'!C112*'Delkostnadsindekser 2023'!$L112/1000</f>
        <v>0</v>
      </c>
    </row>
    <row r="113" spans="1:18" ht="13">
      <c r="A113" s="4">
        <v>3019</v>
      </c>
      <c r="B113" s="1" t="s">
        <v>12</v>
      </c>
      <c r="D113" s="21">
        <f>+D$1*'Delkostnadsindekser 2023'!D113*'Delkostnadsindekser 2023'!$L113/1000</f>
        <v>0</v>
      </c>
      <c r="F113" s="21">
        <f>+F$1*'Delkostnadsindekser 2023'!E113*'Delkostnadsindekser 2023'!$L113/1000</f>
        <v>0</v>
      </c>
      <c r="H113" s="21">
        <f>+H$1*'Delkostnadsindekser 2023'!F113*'Delkostnadsindekser 2023'!$L113/1000</f>
        <v>0</v>
      </c>
      <c r="J113" s="21">
        <f>+J$1*'Delkostnadsindekser 2023'!G113*'Delkostnadsindekser 2023'!$L113/1000</f>
        <v>0</v>
      </c>
      <c r="L113" s="21">
        <f>+L$1*'Delkostnadsindekser 2023'!H113*'Delkostnadsindekser 2023'!$L113/1000</f>
        <v>0</v>
      </c>
      <c r="N113" s="21">
        <f>+N$1*'Delkostnadsindekser 2023'!I113*'Delkostnadsindekser 2023'!$L113/1000</f>
        <v>0</v>
      </c>
      <c r="P113" s="21">
        <f>+P$1*'Delkostnadsindekser 2023'!J113*'Delkostnadsindekser 2023'!$L113/1000</f>
        <v>0</v>
      </c>
      <c r="R113" s="21">
        <f>+R$1*'Delkostnadsindekser 2023'!C113*'Delkostnadsindekser 2023'!$L113/1000</f>
        <v>0</v>
      </c>
    </row>
    <row r="114" spans="1:18" ht="13">
      <c r="A114" s="4">
        <v>3020</v>
      </c>
      <c r="B114" s="1" t="s">
        <v>362</v>
      </c>
      <c r="D114" s="21">
        <f>+D$1*'Delkostnadsindekser 2023'!D114*'Delkostnadsindekser 2023'!$L114/1000</f>
        <v>0</v>
      </c>
      <c r="F114" s="21">
        <f>+F$1*'Delkostnadsindekser 2023'!E114*'Delkostnadsindekser 2023'!$L114/1000</f>
        <v>0</v>
      </c>
      <c r="H114" s="21">
        <f>+H$1*'Delkostnadsindekser 2023'!F114*'Delkostnadsindekser 2023'!$L114/1000</f>
        <v>0</v>
      </c>
      <c r="J114" s="21">
        <f>+J$1*'Delkostnadsindekser 2023'!G114*'Delkostnadsindekser 2023'!$L114/1000</f>
        <v>0</v>
      </c>
      <c r="L114" s="21">
        <f>+L$1*'Delkostnadsindekser 2023'!H114*'Delkostnadsindekser 2023'!$L114/1000</f>
        <v>0</v>
      </c>
      <c r="N114" s="21">
        <f>+N$1*'Delkostnadsindekser 2023'!I114*'Delkostnadsindekser 2023'!$L114/1000</f>
        <v>0</v>
      </c>
      <c r="P114" s="21">
        <f>+P$1*'Delkostnadsindekser 2023'!J114*'Delkostnadsindekser 2023'!$L114/1000</f>
        <v>0</v>
      </c>
      <c r="R114" s="21">
        <f>+R$1*'Delkostnadsindekser 2023'!C114*'Delkostnadsindekser 2023'!$L114/1000</f>
        <v>0</v>
      </c>
    </row>
    <row r="115" spans="1:18" ht="13">
      <c r="A115" s="4">
        <v>3021</v>
      </c>
      <c r="B115" s="1" t="s">
        <v>13</v>
      </c>
      <c r="D115" s="21">
        <f>+D$1*'Delkostnadsindekser 2023'!D115*'Delkostnadsindekser 2023'!$L115/1000</f>
        <v>0</v>
      </c>
      <c r="F115" s="21">
        <f>+F$1*'Delkostnadsindekser 2023'!E115*'Delkostnadsindekser 2023'!$L115/1000</f>
        <v>0</v>
      </c>
      <c r="H115" s="21">
        <f>+H$1*'Delkostnadsindekser 2023'!F115*'Delkostnadsindekser 2023'!$L115/1000</f>
        <v>0</v>
      </c>
      <c r="J115" s="21">
        <f>+J$1*'Delkostnadsindekser 2023'!G115*'Delkostnadsindekser 2023'!$L115/1000</f>
        <v>0</v>
      </c>
      <c r="L115" s="21">
        <f>+L$1*'Delkostnadsindekser 2023'!H115*'Delkostnadsindekser 2023'!$L115/1000</f>
        <v>0</v>
      </c>
      <c r="N115" s="21">
        <f>+N$1*'Delkostnadsindekser 2023'!I115*'Delkostnadsindekser 2023'!$L115/1000</f>
        <v>0</v>
      </c>
      <c r="P115" s="21">
        <f>+P$1*'Delkostnadsindekser 2023'!J115*'Delkostnadsindekser 2023'!$L115/1000</f>
        <v>0</v>
      </c>
      <c r="R115" s="21">
        <f>+R$1*'Delkostnadsindekser 2023'!C115*'Delkostnadsindekser 2023'!$L115/1000</f>
        <v>0</v>
      </c>
    </row>
    <row r="116" spans="1:18" ht="13">
      <c r="A116" s="4">
        <v>3022</v>
      </c>
      <c r="B116" s="1" t="s">
        <v>14</v>
      </c>
      <c r="D116" s="21">
        <f>+D$1*'Delkostnadsindekser 2023'!D116*'Delkostnadsindekser 2023'!$L116/1000</f>
        <v>0</v>
      </c>
      <c r="F116" s="21">
        <f>+F$1*'Delkostnadsindekser 2023'!E116*'Delkostnadsindekser 2023'!$L116/1000</f>
        <v>0</v>
      </c>
      <c r="H116" s="21">
        <f>+H$1*'Delkostnadsindekser 2023'!F116*'Delkostnadsindekser 2023'!$L116/1000</f>
        <v>0</v>
      </c>
      <c r="J116" s="21">
        <f>+J$1*'Delkostnadsindekser 2023'!G116*'Delkostnadsindekser 2023'!$L116/1000</f>
        <v>0</v>
      </c>
      <c r="L116" s="21">
        <f>+L$1*'Delkostnadsindekser 2023'!H116*'Delkostnadsindekser 2023'!$L116/1000</f>
        <v>0</v>
      </c>
      <c r="N116" s="21">
        <f>+N$1*'Delkostnadsindekser 2023'!I116*'Delkostnadsindekser 2023'!$L116/1000</f>
        <v>0</v>
      </c>
      <c r="P116" s="21">
        <f>+P$1*'Delkostnadsindekser 2023'!J116*'Delkostnadsindekser 2023'!$L116/1000</f>
        <v>0</v>
      </c>
      <c r="R116" s="21">
        <f>+R$1*'Delkostnadsindekser 2023'!C116*'Delkostnadsindekser 2023'!$L116/1000</f>
        <v>0</v>
      </c>
    </row>
    <row r="117" spans="1:18" ht="13">
      <c r="A117" s="4">
        <v>3023</v>
      </c>
      <c r="B117" s="1" t="s">
        <v>15</v>
      </c>
      <c r="D117" s="21">
        <f>+D$1*'Delkostnadsindekser 2023'!D117*'Delkostnadsindekser 2023'!$L117/1000</f>
        <v>0</v>
      </c>
      <c r="F117" s="21">
        <f>+F$1*'Delkostnadsindekser 2023'!E117*'Delkostnadsindekser 2023'!$L117/1000</f>
        <v>0</v>
      </c>
      <c r="H117" s="21">
        <f>+H$1*'Delkostnadsindekser 2023'!F117*'Delkostnadsindekser 2023'!$L117/1000</f>
        <v>0</v>
      </c>
      <c r="J117" s="21">
        <f>+J$1*'Delkostnadsindekser 2023'!G117*'Delkostnadsindekser 2023'!$L117/1000</f>
        <v>0</v>
      </c>
      <c r="L117" s="21">
        <f>+L$1*'Delkostnadsindekser 2023'!H117*'Delkostnadsindekser 2023'!$L117/1000</f>
        <v>0</v>
      </c>
      <c r="N117" s="21">
        <f>+N$1*'Delkostnadsindekser 2023'!I117*'Delkostnadsindekser 2023'!$L117/1000</f>
        <v>0</v>
      </c>
      <c r="P117" s="21">
        <f>+P$1*'Delkostnadsindekser 2023'!J117*'Delkostnadsindekser 2023'!$L117/1000</f>
        <v>0</v>
      </c>
      <c r="R117" s="21">
        <f>+R$1*'Delkostnadsindekser 2023'!C117*'Delkostnadsindekser 2023'!$L117/1000</f>
        <v>0</v>
      </c>
    </row>
    <row r="118" spans="1:18" ht="13">
      <c r="A118" s="4">
        <v>3024</v>
      </c>
      <c r="B118" s="1" t="s">
        <v>16</v>
      </c>
      <c r="D118" s="21">
        <f>+D$1*'Delkostnadsindekser 2023'!D118*'Delkostnadsindekser 2023'!$L118/1000</f>
        <v>0</v>
      </c>
      <c r="F118" s="21">
        <f>+F$1*'Delkostnadsindekser 2023'!E118*'Delkostnadsindekser 2023'!$L118/1000</f>
        <v>0</v>
      </c>
      <c r="H118" s="21">
        <f>+H$1*'Delkostnadsindekser 2023'!F118*'Delkostnadsindekser 2023'!$L118/1000</f>
        <v>0</v>
      </c>
      <c r="J118" s="21">
        <f>+J$1*'Delkostnadsindekser 2023'!G118*'Delkostnadsindekser 2023'!$L118/1000</f>
        <v>0</v>
      </c>
      <c r="L118" s="21">
        <f>+L$1*'Delkostnadsindekser 2023'!H118*'Delkostnadsindekser 2023'!$L118/1000</f>
        <v>0</v>
      </c>
      <c r="N118" s="21">
        <f>+N$1*'Delkostnadsindekser 2023'!I118*'Delkostnadsindekser 2023'!$L118/1000</f>
        <v>0</v>
      </c>
      <c r="P118" s="21">
        <f>+P$1*'Delkostnadsindekser 2023'!J118*'Delkostnadsindekser 2023'!$L118/1000</f>
        <v>0</v>
      </c>
      <c r="R118" s="21">
        <f>+R$1*'Delkostnadsindekser 2023'!C118*'Delkostnadsindekser 2023'!$L118/1000</f>
        <v>0</v>
      </c>
    </row>
    <row r="119" spans="1:18" ht="13">
      <c r="A119" s="4">
        <v>3025</v>
      </c>
      <c r="B119" s="1" t="s">
        <v>363</v>
      </c>
      <c r="D119" s="21">
        <f>+D$1*'Delkostnadsindekser 2023'!D119*'Delkostnadsindekser 2023'!$L119/1000</f>
        <v>0</v>
      </c>
      <c r="F119" s="21">
        <f>+F$1*'Delkostnadsindekser 2023'!E119*'Delkostnadsindekser 2023'!$L119/1000</f>
        <v>0</v>
      </c>
      <c r="H119" s="21">
        <f>+H$1*'Delkostnadsindekser 2023'!F119*'Delkostnadsindekser 2023'!$L119/1000</f>
        <v>0</v>
      </c>
      <c r="J119" s="21">
        <f>+J$1*'Delkostnadsindekser 2023'!G119*'Delkostnadsindekser 2023'!$L119/1000</f>
        <v>0</v>
      </c>
      <c r="L119" s="21">
        <f>+L$1*'Delkostnadsindekser 2023'!H119*'Delkostnadsindekser 2023'!$L119/1000</f>
        <v>0</v>
      </c>
      <c r="N119" s="21">
        <f>+N$1*'Delkostnadsindekser 2023'!I119*'Delkostnadsindekser 2023'!$L119/1000</f>
        <v>0</v>
      </c>
      <c r="P119" s="21">
        <f>+P$1*'Delkostnadsindekser 2023'!J119*'Delkostnadsindekser 2023'!$L119/1000</f>
        <v>0</v>
      </c>
      <c r="R119" s="21">
        <f>+R$1*'Delkostnadsindekser 2023'!C119*'Delkostnadsindekser 2023'!$L119/1000</f>
        <v>0</v>
      </c>
    </row>
    <row r="120" spans="1:18" ht="13">
      <c r="A120" s="4">
        <v>3026</v>
      </c>
      <c r="B120" s="1" t="s">
        <v>364</v>
      </c>
      <c r="D120" s="21">
        <f>+D$1*'Delkostnadsindekser 2023'!D120*'Delkostnadsindekser 2023'!$L120/1000</f>
        <v>0</v>
      </c>
      <c r="F120" s="21">
        <f>+F$1*'Delkostnadsindekser 2023'!E120*'Delkostnadsindekser 2023'!$L120/1000</f>
        <v>0</v>
      </c>
      <c r="H120" s="21">
        <f>+H$1*'Delkostnadsindekser 2023'!F120*'Delkostnadsindekser 2023'!$L120/1000</f>
        <v>0</v>
      </c>
      <c r="J120" s="21">
        <f>+J$1*'Delkostnadsindekser 2023'!G120*'Delkostnadsindekser 2023'!$L120/1000</f>
        <v>0</v>
      </c>
      <c r="L120" s="21">
        <f>+L$1*'Delkostnadsindekser 2023'!H120*'Delkostnadsindekser 2023'!$L120/1000</f>
        <v>0</v>
      </c>
      <c r="N120" s="21">
        <f>+N$1*'Delkostnadsindekser 2023'!I120*'Delkostnadsindekser 2023'!$L120/1000</f>
        <v>0</v>
      </c>
      <c r="P120" s="21">
        <f>+P$1*'Delkostnadsindekser 2023'!J120*'Delkostnadsindekser 2023'!$L120/1000</f>
        <v>0</v>
      </c>
      <c r="R120" s="21">
        <f>+R$1*'Delkostnadsindekser 2023'!C120*'Delkostnadsindekser 2023'!$L120/1000</f>
        <v>0</v>
      </c>
    </row>
    <row r="121" spans="1:18" ht="13">
      <c r="A121" s="4">
        <v>3027</v>
      </c>
      <c r="B121" s="1" t="s">
        <v>17</v>
      </c>
      <c r="D121" s="21">
        <f>+D$1*'Delkostnadsindekser 2023'!D121*'Delkostnadsindekser 2023'!$L121/1000</f>
        <v>0</v>
      </c>
      <c r="F121" s="21">
        <f>+F$1*'Delkostnadsindekser 2023'!E121*'Delkostnadsindekser 2023'!$L121/1000</f>
        <v>0</v>
      </c>
      <c r="H121" s="21">
        <f>+H$1*'Delkostnadsindekser 2023'!F121*'Delkostnadsindekser 2023'!$L121/1000</f>
        <v>0</v>
      </c>
      <c r="J121" s="21">
        <f>+J$1*'Delkostnadsindekser 2023'!G121*'Delkostnadsindekser 2023'!$L121/1000</f>
        <v>0</v>
      </c>
      <c r="L121" s="21">
        <f>+L$1*'Delkostnadsindekser 2023'!H121*'Delkostnadsindekser 2023'!$L121/1000</f>
        <v>0</v>
      </c>
      <c r="N121" s="21">
        <f>+N$1*'Delkostnadsindekser 2023'!I121*'Delkostnadsindekser 2023'!$L121/1000</f>
        <v>0</v>
      </c>
      <c r="P121" s="21">
        <f>+P$1*'Delkostnadsindekser 2023'!J121*'Delkostnadsindekser 2023'!$L121/1000</f>
        <v>0</v>
      </c>
      <c r="R121" s="21">
        <f>+R$1*'Delkostnadsindekser 2023'!C121*'Delkostnadsindekser 2023'!$L121/1000</f>
        <v>0</v>
      </c>
    </row>
    <row r="122" spans="1:18" ht="13">
      <c r="A122" s="4">
        <v>3028</v>
      </c>
      <c r="B122" s="1" t="s">
        <v>18</v>
      </c>
      <c r="D122" s="21">
        <f>+D$1*'Delkostnadsindekser 2023'!D122*'Delkostnadsindekser 2023'!$L122/1000</f>
        <v>0</v>
      </c>
      <c r="F122" s="21">
        <f>+F$1*'Delkostnadsindekser 2023'!E122*'Delkostnadsindekser 2023'!$L122/1000</f>
        <v>0</v>
      </c>
      <c r="H122" s="21">
        <f>+H$1*'Delkostnadsindekser 2023'!F122*'Delkostnadsindekser 2023'!$L122/1000</f>
        <v>0</v>
      </c>
      <c r="J122" s="21">
        <f>+J$1*'Delkostnadsindekser 2023'!G122*'Delkostnadsindekser 2023'!$L122/1000</f>
        <v>0</v>
      </c>
      <c r="L122" s="21">
        <f>+L$1*'Delkostnadsindekser 2023'!H122*'Delkostnadsindekser 2023'!$L122/1000</f>
        <v>0</v>
      </c>
      <c r="N122" s="21">
        <f>+N$1*'Delkostnadsindekser 2023'!I122*'Delkostnadsindekser 2023'!$L122/1000</f>
        <v>0</v>
      </c>
      <c r="P122" s="21">
        <f>+P$1*'Delkostnadsindekser 2023'!J122*'Delkostnadsindekser 2023'!$L122/1000</f>
        <v>0</v>
      </c>
      <c r="R122" s="21">
        <f>+R$1*'Delkostnadsindekser 2023'!C122*'Delkostnadsindekser 2023'!$L122/1000</f>
        <v>0</v>
      </c>
    </row>
    <row r="123" spans="1:18" ht="13">
      <c r="A123" s="4">
        <v>3029</v>
      </c>
      <c r="B123" s="1" t="s">
        <v>19</v>
      </c>
      <c r="D123" s="21">
        <f>+D$1*'Delkostnadsindekser 2023'!D123*'Delkostnadsindekser 2023'!$L123/1000</f>
        <v>0</v>
      </c>
      <c r="F123" s="21">
        <f>+F$1*'Delkostnadsindekser 2023'!E123*'Delkostnadsindekser 2023'!$L123/1000</f>
        <v>0</v>
      </c>
      <c r="H123" s="21">
        <f>+H$1*'Delkostnadsindekser 2023'!F123*'Delkostnadsindekser 2023'!$L123/1000</f>
        <v>0</v>
      </c>
      <c r="J123" s="21">
        <f>+J$1*'Delkostnadsindekser 2023'!G123*'Delkostnadsindekser 2023'!$L123/1000</f>
        <v>0</v>
      </c>
      <c r="L123" s="21">
        <f>+L$1*'Delkostnadsindekser 2023'!H123*'Delkostnadsindekser 2023'!$L123/1000</f>
        <v>0</v>
      </c>
      <c r="N123" s="21">
        <f>+N$1*'Delkostnadsindekser 2023'!I123*'Delkostnadsindekser 2023'!$L123/1000</f>
        <v>0</v>
      </c>
      <c r="P123" s="21">
        <f>+P$1*'Delkostnadsindekser 2023'!J123*'Delkostnadsindekser 2023'!$L123/1000</f>
        <v>0</v>
      </c>
      <c r="R123" s="21">
        <f>+R$1*'Delkostnadsindekser 2023'!C123*'Delkostnadsindekser 2023'!$L123/1000</f>
        <v>0</v>
      </c>
    </row>
    <row r="124" spans="1:18" ht="13">
      <c r="A124" s="4">
        <v>3030</v>
      </c>
      <c r="B124" s="1" t="s">
        <v>365</v>
      </c>
      <c r="D124" s="21">
        <f>+D$1*'Delkostnadsindekser 2023'!D124*'Delkostnadsindekser 2023'!$L124/1000</f>
        <v>0</v>
      </c>
      <c r="F124" s="21">
        <f>+F$1*'Delkostnadsindekser 2023'!E124*'Delkostnadsindekser 2023'!$L124/1000</f>
        <v>0</v>
      </c>
      <c r="H124" s="21">
        <f>+H$1*'Delkostnadsindekser 2023'!F124*'Delkostnadsindekser 2023'!$L124/1000</f>
        <v>0</v>
      </c>
      <c r="J124" s="21">
        <f>+J$1*'Delkostnadsindekser 2023'!G124*'Delkostnadsindekser 2023'!$L124/1000</f>
        <v>0</v>
      </c>
      <c r="L124" s="21">
        <f>+L$1*'Delkostnadsindekser 2023'!H124*'Delkostnadsindekser 2023'!$L124/1000</f>
        <v>0</v>
      </c>
      <c r="N124" s="21">
        <f>+N$1*'Delkostnadsindekser 2023'!I124*'Delkostnadsindekser 2023'!$L124/1000</f>
        <v>0</v>
      </c>
      <c r="P124" s="21">
        <f>+P$1*'Delkostnadsindekser 2023'!J124*'Delkostnadsindekser 2023'!$L124/1000</f>
        <v>0</v>
      </c>
      <c r="R124" s="21">
        <f>+R$1*'Delkostnadsindekser 2023'!C124*'Delkostnadsindekser 2023'!$L124/1000</f>
        <v>0</v>
      </c>
    </row>
    <row r="125" spans="1:18" ht="13">
      <c r="A125" s="4">
        <v>3031</v>
      </c>
      <c r="B125" s="1" t="s">
        <v>20</v>
      </c>
      <c r="D125" s="21">
        <f>+D$1*'Delkostnadsindekser 2023'!D125*'Delkostnadsindekser 2023'!$L125/1000</f>
        <v>0</v>
      </c>
      <c r="F125" s="21">
        <f>+F$1*'Delkostnadsindekser 2023'!E125*'Delkostnadsindekser 2023'!$L125/1000</f>
        <v>0</v>
      </c>
      <c r="H125" s="21">
        <f>+H$1*'Delkostnadsindekser 2023'!F125*'Delkostnadsindekser 2023'!$L125/1000</f>
        <v>0</v>
      </c>
      <c r="J125" s="21">
        <f>+J$1*'Delkostnadsindekser 2023'!G125*'Delkostnadsindekser 2023'!$L125/1000</f>
        <v>0</v>
      </c>
      <c r="L125" s="21">
        <f>+L$1*'Delkostnadsindekser 2023'!H125*'Delkostnadsindekser 2023'!$L125/1000</f>
        <v>0</v>
      </c>
      <c r="N125" s="21">
        <f>+N$1*'Delkostnadsindekser 2023'!I125*'Delkostnadsindekser 2023'!$L125/1000</f>
        <v>0</v>
      </c>
      <c r="P125" s="21">
        <f>+P$1*'Delkostnadsindekser 2023'!J125*'Delkostnadsindekser 2023'!$L125/1000</f>
        <v>0</v>
      </c>
      <c r="R125" s="21">
        <f>+R$1*'Delkostnadsindekser 2023'!C125*'Delkostnadsindekser 2023'!$L125/1000</f>
        <v>0</v>
      </c>
    </row>
    <row r="126" spans="1:18" ht="13">
      <c r="A126" s="4">
        <v>3032</v>
      </c>
      <c r="B126" s="1" t="s">
        <v>21</v>
      </c>
      <c r="D126" s="21">
        <f>+D$1*'Delkostnadsindekser 2023'!D126*'Delkostnadsindekser 2023'!$L126/1000</f>
        <v>0</v>
      </c>
      <c r="F126" s="21">
        <f>+F$1*'Delkostnadsindekser 2023'!E126*'Delkostnadsindekser 2023'!$L126/1000</f>
        <v>0</v>
      </c>
      <c r="H126" s="21">
        <f>+H$1*'Delkostnadsindekser 2023'!F126*'Delkostnadsindekser 2023'!$L126/1000</f>
        <v>0</v>
      </c>
      <c r="J126" s="21">
        <f>+J$1*'Delkostnadsindekser 2023'!G126*'Delkostnadsindekser 2023'!$L126/1000</f>
        <v>0</v>
      </c>
      <c r="L126" s="21">
        <f>+L$1*'Delkostnadsindekser 2023'!H126*'Delkostnadsindekser 2023'!$L126/1000</f>
        <v>0</v>
      </c>
      <c r="N126" s="21">
        <f>+N$1*'Delkostnadsindekser 2023'!I126*'Delkostnadsindekser 2023'!$L126/1000</f>
        <v>0</v>
      </c>
      <c r="P126" s="21">
        <f>+P$1*'Delkostnadsindekser 2023'!J126*'Delkostnadsindekser 2023'!$L126/1000</f>
        <v>0</v>
      </c>
      <c r="R126" s="21">
        <f>+R$1*'Delkostnadsindekser 2023'!C126*'Delkostnadsindekser 2023'!$L126/1000</f>
        <v>0</v>
      </c>
    </row>
    <row r="127" spans="1:18" ht="13">
      <c r="A127" s="4">
        <v>3033</v>
      </c>
      <c r="B127" s="1" t="s">
        <v>22</v>
      </c>
      <c r="D127" s="21">
        <f>+D$1*'Delkostnadsindekser 2023'!D127*'Delkostnadsindekser 2023'!$L127/1000</f>
        <v>0</v>
      </c>
      <c r="F127" s="21">
        <f>+F$1*'Delkostnadsindekser 2023'!E127*'Delkostnadsindekser 2023'!$L127/1000</f>
        <v>0</v>
      </c>
      <c r="H127" s="21">
        <f>+H$1*'Delkostnadsindekser 2023'!F127*'Delkostnadsindekser 2023'!$L127/1000</f>
        <v>0</v>
      </c>
      <c r="J127" s="21">
        <f>+J$1*'Delkostnadsindekser 2023'!G127*'Delkostnadsindekser 2023'!$L127/1000</f>
        <v>0</v>
      </c>
      <c r="L127" s="21">
        <f>+L$1*'Delkostnadsindekser 2023'!H127*'Delkostnadsindekser 2023'!$L127/1000</f>
        <v>0</v>
      </c>
      <c r="N127" s="21">
        <f>+N$1*'Delkostnadsindekser 2023'!I127*'Delkostnadsindekser 2023'!$L127/1000</f>
        <v>0</v>
      </c>
      <c r="P127" s="21">
        <f>+P$1*'Delkostnadsindekser 2023'!J127*'Delkostnadsindekser 2023'!$L127/1000</f>
        <v>0</v>
      </c>
      <c r="R127" s="21">
        <f>+R$1*'Delkostnadsindekser 2023'!C127*'Delkostnadsindekser 2023'!$L127/1000</f>
        <v>0</v>
      </c>
    </row>
    <row r="128" spans="1:18" ht="13">
      <c r="A128" s="4">
        <v>3034</v>
      </c>
      <c r="B128" s="1" t="s">
        <v>23</v>
      </c>
      <c r="D128" s="21">
        <f>+D$1*'Delkostnadsindekser 2023'!D128*'Delkostnadsindekser 2023'!$L128/1000</f>
        <v>0</v>
      </c>
      <c r="F128" s="21">
        <f>+F$1*'Delkostnadsindekser 2023'!E128*'Delkostnadsindekser 2023'!$L128/1000</f>
        <v>0</v>
      </c>
      <c r="H128" s="21">
        <f>+H$1*'Delkostnadsindekser 2023'!F128*'Delkostnadsindekser 2023'!$L128/1000</f>
        <v>0</v>
      </c>
      <c r="J128" s="21">
        <f>+J$1*'Delkostnadsindekser 2023'!G128*'Delkostnadsindekser 2023'!$L128/1000</f>
        <v>0</v>
      </c>
      <c r="L128" s="21">
        <f>+L$1*'Delkostnadsindekser 2023'!H128*'Delkostnadsindekser 2023'!$L128/1000</f>
        <v>0</v>
      </c>
      <c r="N128" s="21">
        <f>+N$1*'Delkostnadsindekser 2023'!I128*'Delkostnadsindekser 2023'!$L128/1000</f>
        <v>0</v>
      </c>
      <c r="P128" s="21">
        <f>+P$1*'Delkostnadsindekser 2023'!J128*'Delkostnadsindekser 2023'!$L128/1000</f>
        <v>0</v>
      </c>
      <c r="R128" s="21">
        <f>+R$1*'Delkostnadsindekser 2023'!C128*'Delkostnadsindekser 2023'!$L128/1000</f>
        <v>0</v>
      </c>
    </row>
    <row r="129" spans="1:18" ht="13">
      <c r="A129" s="4">
        <v>3035</v>
      </c>
      <c r="B129" s="1" t="s">
        <v>24</v>
      </c>
      <c r="D129" s="21">
        <f>+D$1*'Delkostnadsindekser 2023'!D129*'Delkostnadsindekser 2023'!$L129/1000</f>
        <v>0</v>
      </c>
      <c r="F129" s="21">
        <f>+F$1*'Delkostnadsindekser 2023'!E129*'Delkostnadsindekser 2023'!$L129/1000</f>
        <v>0</v>
      </c>
      <c r="H129" s="21">
        <f>+H$1*'Delkostnadsindekser 2023'!F129*'Delkostnadsindekser 2023'!$L129/1000</f>
        <v>0</v>
      </c>
      <c r="J129" s="21">
        <f>+J$1*'Delkostnadsindekser 2023'!G129*'Delkostnadsindekser 2023'!$L129/1000</f>
        <v>0</v>
      </c>
      <c r="L129" s="21">
        <f>+L$1*'Delkostnadsindekser 2023'!H129*'Delkostnadsindekser 2023'!$L129/1000</f>
        <v>0</v>
      </c>
      <c r="N129" s="21">
        <f>+N$1*'Delkostnadsindekser 2023'!I129*'Delkostnadsindekser 2023'!$L129/1000</f>
        <v>0</v>
      </c>
      <c r="P129" s="21">
        <f>+P$1*'Delkostnadsindekser 2023'!J129*'Delkostnadsindekser 2023'!$L129/1000</f>
        <v>0</v>
      </c>
      <c r="R129" s="21">
        <f>+R$1*'Delkostnadsindekser 2023'!C129*'Delkostnadsindekser 2023'!$L129/1000</f>
        <v>0</v>
      </c>
    </row>
    <row r="130" spans="1:18" ht="13">
      <c r="A130" s="4">
        <v>3036</v>
      </c>
      <c r="B130" s="1" t="s">
        <v>25</v>
      </c>
      <c r="D130" s="21">
        <f>+D$1*'Delkostnadsindekser 2023'!D130*'Delkostnadsindekser 2023'!$L130/1000</f>
        <v>0</v>
      </c>
      <c r="F130" s="21">
        <f>+F$1*'Delkostnadsindekser 2023'!E130*'Delkostnadsindekser 2023'!$L130/1000</f>
        <v>0</v>
      </c>
      <c r="H130" s="21">
        <f>+H$1*'Delkostnadsindekser 2023'!F130*'Delkostnadsindekser 2023'!$L130/1000</f>
        <v>0</v>
      </c>
      <c r="J130" s="21">
        <f>+J$1*'Delkostnadsindekser 2023'!G130*'Delkostnadsindekser 2023'!$L130/1000</f>
        <v>0</v>
      </c>
      <c r="L130" s="21">
        <f>+L$1*'Delkostnadsindekser 2023'!H130*'Delkostnadsindekser 2023'!$L130/1000</f>
        <v>0</v>
      </c>
      <c r="N130" s="21">
        <f>+N$1*'Delkostnadsindekser 2023'!I130*'Delkostnadsindekser 2023'!$L130/1000</f>
        <v>0</v>
      </c>
      <c r="P130" s="21">
        <f>+P$1*'Delkostnadsindekser 2023'!J130*'Delkostnadsindekser 2023'!$L130/1000</f>
        <v>0</v>
      </c>
      <c r="R130" s="21">
        <f>+R$1*'Delkostnadsindekser 2023'!C130*'Delkostnadsindekser 2023'!$L130/1000</f>
        <v>0</v>
      </c>
    </row>
    <row r="131" spans="1:18" ht="13">
      <c r="A131" s="4">
        <v>3037</v>
      </c>
      <c r="B131" s="1" t="s">
        <v>26</v>
      </c>
      <c r="D131" s="21">
        <f>+D$1*'Delkostnadsindekser 2023'!D131*'Delkostnadsindekser 2023'!$L131/1000</f>
        <v>0</v>
      </c>
      <c r="F131" s="21">
        <f>+F$1*'Delkostnadsindekser 2023'!E131*'Delkostnadsindekser 2023'!$L131/1000</f>
        <v>0</v>
      </c>
      <c r="H131" s="21">
        <f>+H$1*'Delkostnadsindekser 2023'!F131*'Delkostnadsindekser 2023'!$L131/1000</f>
        <v>0</v>
      </c>
      <c r="J131" s="21">
        <f>+J$1*'Delkostnadsindekser 2023'!G131*'Delkostnadsindekser 2023'!$L131/1000</f>
        <v>0</v>
      </c>
      <c r="L131" s="21">
        <f>+L$1*'Delkostnadsindekser 2023'!H131*'Delkostnadsindekser 2023'!$L131/1000</f>
        <v>0</v>
      </c>
      <c r="N131" s="21">
        <f>+N$1*'Delkostnadsindekser 2023'!I131*'Delkostnadsindekser 2023'!$L131/1000</f>
        <v>0</v>
      </c>
      <c r="P131" s="21">
        <f>+P$1*'Delkostnadsindekser 2023'!J131*'Delkostnadsindekser 2023'!$L131/1000</f>
        <v>0</v>
      </c>
      <c r="R131" s="21">
        <f>+R$1*'Delkostnadsindekser 2023'!C131*'Delkostnadsindekser 2023'!$L131/1000</f>
        <v>0</v>
      </c>
    </row>
    <row r="132" spans="1:18" ht="13">
      <c r="A132" s="4">
        <v>3038</v>
      </c>
      <c r="B132" s="1" t="s">
        <v>77</v>
      </c>
      <c r="D132" s="21">
        <f>+D$1*'Delkostnadsindekser 2023'!D132*'Delkostnadsindekser 2023'!$L132/1000</f>
        <v>0</v>
      </c>
      <c r="F132" s="21">
        <f>+F$1*'Delkostnadsindekser 2023'!E132*'Delkostnadsindekser 2023'!$L132/1000</f>
        <v>0</v>
      </c>
      <c r="H132" s="21">
        <f>+H$1*'Delkostnadsindekser 2023'!F132*'Delkostnadsindekser 2023'!$L132/1000</f>
        <v>0</v>
      </c>
      <c r="J132" s="21">
        <f>+J$1*'Delkostnadsindekser 2023'!G132*'Delkostnadsindekser 2023'!$L132/1000</f>
        <v>0</v>
      </c>
      <c r="L132" s="21">
        <f>+L$1*'Delkostnadsindekser 2023'!H132*'Delkostnadsindekser 2023'!$L132/1000</f>
        <v>0</v>
      </c>
      <c r="N132" s="21">
        <f>+N$1*'Delkostnadsindekser 2023'!I132*'Delkostnadsindekser 2023'!$L132/1000</f>
        <v>0</v>
      </c>
      <c r="P132" s="21">
        <f>+P$1*'Delkostnadsindekser 2023'!J132*'Delkostnadsindekser 2023'!$L132/1000</f>
        <v>0</v>
      </c>
      <c r="R132" s="21">
        <f>+R$1*'Delkostnadsindekser 2023'!C132*'Delkostnadsindekser 2023'!$L132/1000</f>
        <v>0</v>
      </c>
    </row>
    <row r="133" spans="1:18" ht="13">
      <c r="A133" s="4">
        <v>3039</v>
      </c>
      <c r="B133" s="1" t="s">
        <v>78</v>
      </c>
      <c r="D133" s="21">
        <f>+D$1*'Delkostnadsindekser 2023'!D133*'Delkostnadsindekser 2023'!$L133/1000</f>
        <v>0</v>
      </c>
      <c r="F133" s="21">
        <f>+F$1*'Delkostnadsindekser 2023'!E133*'Delkostnadsindekser 2023'!$L133/1000</f>
        <v>0</v>
      </c>
      <c r="H133" s="21">
        <f>+H$1*'Delkostnadsindekser 2023'!F133*'Delkostnadsindekser 2023'!$L133/1000</f>
        <v>0</v>
      </c>
      <c r="J133" s="21">
        <f>+J$1*'Delkostnadsindekser 2023'!G133*'Delkostnadsindekser 2023'!$L133/1000</f>
        <v>0</v>
      </c>
      <c r="L133" s="21">
        <f>+L$1*'Delkostnadsindekser 2023'!H133*'Delkostnadsindekser 2023'!$L133/1000</f>
        <v>0</v>
      </c>
      <c r="N133" s="21">
        <f>+N$1*'Delkostnadsindekser 2023'!I133*'Delkostnadsindekser 2023'!$L133/1000</f>
        <v>0</v>
      </c>
      <c r="P133" s="21">
        <f>+P$1*'Delkostnadsindekser 2023'!J133*'Delkostnadsindekser 2023'!$L133/1000</f>
        <v>0</v>
      </c>
      <c r="R133" s="21">
        <f>+R$1*'Delkostnadsindekser 2023'!C133*'Delkostnadsindekser 2023'!$L133/1000</f>
        <v>0</v>
      </c>
    </row>
    <row r="134" spans="1:18" ht="13">
      <c r="A134" s="4">
        <v>3040</v>
      </c>
      <c r="B134" s="1" t="s">
        <v>392</v>
      </c>
      <c r="D134" s="21">
        <f>+D$1*'Delkostnadsindekser 2023'!D134*'Delkostnadsindekser 2023'!$L134/1000</f>
        <v>0</v>
      </c>
      <c r="F134" s="21">
        <f>+F$1*'Delkostnadsindekser 2023'!E134*'Delkostnadsindekser 2023'!$L134/1000</f>
        <v>0</v>
      </c>
      <c r="H134" s="21">
        <f>+H$1*'Delkostnadsindekser 2023'!F134*'Delkostnadsindekser 2023'!$L134/1000</f>
        <v>0</v>
      </c>
      <c r="J134" s="21">
        <f>+J$1*'Delkostnadsindekser 2023'!G134*'Delkostnadsindekser 2023'!$L134/1000</f>
        <v>0</v>
      </c>
      <c r="L134" s="21">
        <f>+L$1*'Delkostnadsindekser 2023'!H134*'Delkostnadsindekser 2023'!$L134/1000</f>
        <v>0</v>
      </c>
      <c r="N134" s="21">
        <f>+N$1*'Delkostnadsindekser 2023'!I134*'Delkostnadsindekser 2023'!$L134/1000</f>
        <v>0</v>
      </c>
      <c r="P134" s="21">
        <f>+P$1*'Delkostnadsindekser 2023'!J134*'Delkostnadsindekser 2023'!$L134/1000</f>
        <v>0</v>
      </c>
      <c r="R134" s="21">
        <f>+R$1*'Delkostnadsindekser 2023'!C134*'Delkostnadsindekser 2023'!$L134/1000</f>
        <v>0</v>
      </c>
    </row>
    <row r="135" spans="1:18" ht="13">
      <c r="A135" s="4">
        <v>3041</v>
      </c>
      <c r="B135" s="1" t="s">
        <v>79</v>
      </c>
      <c r="D135" s="21">
        <f>+D$1*'Delkostnadsindekser 2023'!D135*'Delkostnadsindekser 2023'!$L135/1000</f>
        <v>0</v>
      </c>
      <c r="F135" s="21">
        <f>+F$1*'Delkostnadsindekser 2023'!E135*'Delkostnadsindekser 2023'!$L135/1000</f>
        <v>0</v>
      </c>
      <c r="H135" s="21">
        <f>+H$1*'Delkostnadsindekser 2023'!F135*'Delkostnadsindekser 2023'!$L135/1000</f>
        <v>0</v>
      </c>
      <c r="J135" s="21">
        <f>+J$1*'Delkostnadsindekser 2023'!G135*'Delkostnadsindekser 2023'!$L135/1000</f>
        <v>0</v>
      </c>
      <c r="L135" s="21">
        <f>+L$1*'Delkostnadsindekser 2023'!H135*'Delkostnadsindekser 2023'!$L135/1000</f>
        <v>0</v>
      </c>
      <c r="N135" s="21">
        <f>+N$1*'Delkostnadsindekser 2023'!I135*'Delkostnadsindekser 2023'!$L135/1000</f>
        <v>0</v>
      </c>
      <c r="P135" s="21">
        <f>+P$1*'Delkostnadsindekser 2023'!J135*'Delkostnadsindekser 2023'!$L135/1000</f>
        <v>0</v>
      </c>
      <c r="R135" s="21">
        <f>+R$1*'Delkostnadsindekser 2023'!C135*'Delkostnadsindekser 2023'!$L135/1000</f>
        <v>0</v>
      </c>
    </row>
    <row r="136" spans="1:18" ht="13">
      <c r="A136" s="4">
        <v>3042</v>
      </c>
      <c r="B136" s="1" t="s">
        <v>80</v>
      </c>
      <c r="D136" s="21">
        <f>+D$1*'Delkostnadsindekser 2023'!D136*'Delkostnadsindekser 2023'!$L136/1000</f>
        <v>0</v>
      </c>
      <c r="F136" s="21">
        <f>+F$1*'Delkostnadsindekser 2023'!E136*'Delkostnadsindekser 2023'!$L136/1000</f>
        <v>0</v>
      </c>
      <c r="H136" s="21">
        <f>+H$1*'Delkostnadsindekser 2023'!F136*'Delkostnadsindekser 2023'!$L136/1000</f>
        <v>0</v>
      </c>
      <c r="J136" s="21">
        <f>+J$1*'Delkostnadsindekser 2023'!G136*'Delkostnadsindekser 2023'!$L136/1000</f>
        <v>0</v>
      </c>
      <c r="L136" s="21">
        <f>+L$1*'Delkostnadsindekser 2023'!H136*'Delkostnadsindekser 2023'!$L136/1000</f>
        <v>0</v>
      </c>
      <c r="N136" s="21">
        <f>+N$1*'Delkostnadsindekser 2023'!I136*'Delkostnadsindekser 2023'!$L136/1000</f>
        <v>0</v>
      </c>
      <c r="P136" s="21">
        <f>+P$1*'Delkostnadsindekser 2023'!J136*'Delkostnadsindekser 2023'!$L136/1000</f>
        <v>0</v>
      </c>
      <c r="R136" s="21">
        <f>+R$1*'Delkostnadsindekser 2023'!C136*'Delkostnadsindekser 2023'!$L136/1000</f>
        <v>0</v>
      </c>
    </row>
    <row r="137" spans="1:18" ht="13">
      <c r="A137" s="4">
        <v>3043</v>
      </c>
      <c r="B137" s="1" t="s">
        <v>81</v>
      </c>
      <c r="D137" s="21">
        <f>+D$1*'Delkostnadsindekser 2023'!D137*'Delkostnadsindekser 2023'!$L137/1000</f>
        <v>0</v>
      </c>
      <c r="F137" s="21">
        <f>+F$1*'Delkostnadsindekser 2023'!E137*'Delkostnadsindekser 2023'!$L137/1000</f>
        <v>0</v>
      </c>
      <c r="H137" s="21">
        <f>+H$1*'Delkostnadsindekser 2023'!F137*'Delkostnadsindekser 2023'!$L137/1000</f>
        <v>0</v>
      </c>
      <c r="J137" s="21">
        <f>+J$1*'Delkostnadsindekser 2023'!G137*'Delkostnadsindekser 2023'!$L137/1000</f>
        <v>0</v>
      </c>
      <c r="L137" s="21">
        <f>+L$1*'Delkostnadsindekser 2023'!H137*'Delkostnadsindekser 2023'!$L137/1000</f>
        <v>0</v>
      </c>
      <c r="N137" s="21">
        <f>+N$1*'Delkostnadsindekser 2023'!I137*'Delkostnadsindekser 2023'!$L137/1000</f>
        <v>0</v>
      </c>
      <c r="P137" s="21">
        <f>+P$1*'Delkostnadsindekser 2023'!J137*'Delkostnadsindekser 2023'!$L137/1000</f>
        <v>0</v>
      </c>
      <c r="R137" s="21">
        <f>+R$1*'Delkostnadsindekser 2023'!C137*'Delkostnadsindekser 2023'!$L137/1000</f>
        <v>0</v>
      </c>
    </row>
    <row r="138" spans="1:18" ht="13">
      <c r="A138" s="4">
        <v>3044</v>
      </c>
      <c r="B138" s="1" t="s">
        <v>82</v>
      </c>
      <c r="D138" s="21">
        <f>+D$1*'Delkostnadsindekser 2023'!D138*'Delkostnadsindekser 2023'!$L138/1000</f>
        <v>0</v>
      </c>
      <c r="F138" s="21">
        <f>+F$1*'Delkostnadsindekser 2023'!E138*'Delkostnadsindekser 2023'!$L138/1000</f>
        <v>0</v>
      </c>
      <c r="H138" s="21">
        <f>+H$1*'Delkostnadsindekser 2023'!F138*'Delkostnadsindekser 2023'!$L138/1000</f>
        <v>0</v>
      </c>
      <c r="J138" s="21">
        <f>+J$1*'Delkostnadsindekser 2023'!G138*'Delkostnadsindekser 2023'!$L138/1000</f>
        <v>0</v>
      </c>
      <c r="L138" s="21">
        <f>+L$1*'Delkostnadsindekser 2023'!H138*'Delkostnadsindekser 2023'!$L138/1000</f>
        <v>0</v>
      </c>
      <c r="N138" s="21">
        <f>+N$1*'Delkostnadsindekser 2023'!I138*'Delkostnadsindekser 2023'!$L138/1000</f>
        <v>0</v>
      </c>
      <c r="P138" s="21">
        <f>+P$1*'Delkostnadsindekser 2023'!J138*'Delkostnadsindekser 2023'!$L138/1000</f>
        <v>0</v>
      </c>
      <c r="R138" s="21">
        <f>+R$1*'Delkostnadsindekser 2023'!C138*'Delkostnadsindekser 2023'!$L138/1000</f>
        <v>0</v>
      </c>
    </row>
    <row r="139" spans="1:18" ht="13">
      <c r="A139" s="4">
        <v>3045</v>
      </c>
      <c r="B139" s="1" t="s">
        <v>83</v>
      </c>
      <c r="D139" s="21">
        <f>+D$1*'Delkostnadsindekser 2023'!D139*'Delkostnadsindekser 2023'!$L139/1000</f>
        <v>0</v>
      </c>
      <c r="F139" s="21">
        <f>+F$1*'Delkostnadsindekser 2023'!E139*'Delkostnadsindekser 2023'!$L139/1000</f>
        <v>0</v>
      </c>
      <c r="H139" s="21">
        <f>+H$1*'Delkostnadsindekser 2023'!F139*'Delkostnadsindekser 2023'!$L139/1000</f>
        <v>0</v>
      </c>
      <c r="J139" s="21">
        <f>+J$1*'Delkostnadsindekser 2023'!G139*'Delkostnadsindekser 2023'!$L139/1000</f>
        <v>0</v>
      </c>
      <c r="L139" s="21">
        <f>+L$1*'Delkostnadsindekser 2023'!H139*'Delkostnadsindekser 2023'!$L139/1000</f>
        <v>0</v>
      </c>
      <c r="N139" s="21">
        <f>+N$1*'Delkostnadsindekser 2023'!I139*'Delkostnadsindekser 2023'!$L139/1000</f>
        <v>0</v>
      </c>
      <c r="P139" s="21">
        <f>+P$1*'Delkostnadsindekser 2023'!J139*'Delkostnadsindekser 2023'!$L139/1000</f>
        <v>0</v>
      </c>
      <c r="R139" s="21">
        <f>+R$1*'Delkostnadsindekser 2023'!C139*'Delkostnadsindekser 2023'!$L139/1000</f>
        <v>0</v>
      </c>
    </row>
    <row r="140" spans="1:18" ht="13">
      <c r="A140" s="4">
        <v>3046</v>
      </c>
      <c r="B140" s="1" t="s">
        <v>84</v>
      </c>
      <c r="D140" s="21">
        <f>+D$1*'Delkostnadsindekser 2023'!D140*'Delkostnadsindekser 2023'!$L140/1000</f>
        <v>0</v>
      </c>
      <c r="F140" s="21">
        <f>+F$1*'Delkostnadsindekser 2023'!E140*'Delkostnadsindekser 2023'!$L140/1000</f>
        <v>0</v>
      </c>
      <c r="H140" s="21">
        <f>+H$1*'Delkostnadsindekser 2023'!F140*'Delkostnadsindekser 2023'!$L140/1000</f>
        <v>0</v>
      </c>
      <c r="J140" s="21">
        <f>+J$1*'Delkostnadsindekser 2023'!G140*'Delkostnadsindekser 2023'!$L140/1000</f>
        <v>0</v>
      </c>
      <c r="L140" s="21">
        <f>+L$1*'Delkostnadsindekser 2023'!H140*'Delkostnadsindekser 2023'!$L140/1000</f>
        <v>0</v>
      </c>
      <c r="N140" s="21">
        <f>+N$1*'Delkostnadsindekser 2023'!I140*'Delkostnadsindekser 2023'!$L140/1000</f>
        <v>0</v>
      </c>
      <c r="P140" s="21">
        <f>+P$1*'Delkostnadsindekser 2023'!J140*'Delkostnadsindekser 2023'!$L140/1000</f>
        <v>0</v>
      </c>
      <c r="R140" s="21">
        <f>+R$1*'Delkostnadsindekser 2023'!C140*'Delkostnadsindekser 2023'!$L140/1000</f>
        <v>0</v>
      </c>
    </row>
    <row r="141" spans="1:18" ht="13">
      <c r="A141" s="4">
        <v>3047</v>
      </c>
      <c r="B141" s="1" t="s">
        <v>85</v>
      </c>
      <c r="D141" s="21">
        <f>+D$1*'Delkostnadsindekser 2023'!D141*'Delkostnadsindekser 2023'!$L141/1000</f>
        <v>0</v>
      </c>
      <c r="F141" s="21">
        <f>+F$1*'Delkostnadsindekser 2023'!E141*'Delkostnadsindekser 2023'!$L141/1000</f>
        <v>0</v>
      </c>
      <c r="H141" s="21">
        <f>+H$1*'Delkostnadsindekser 2023'!F141*'Delkostnadsindekser 2023'!$L141/1000</f>
        <v>0</v>
      </c>
      <c r="J141" s="21">
        <f>+J$1*'Delkostnadsindekser 2023'!G141*'Delkostnadsindekser 2023'!$L141/1000</f>
        <v>0</v>
      </c>
      <c r="L141" s="21">
        <f>+L$1*'Delkostnadsindekser 2023'!H141*'Delkostnadsindekser 2023'!$L141/1000</f>
        <v>0</v>
      </c>
      <c r="N141" s="21">
        <f>+N$1*'Delkostnadsindekser 2023'!I141*'Delkostnadsindekser 2023'!$L141/1000</f>
        <v>0</v>
      </c>
      <c r="P141" s="21">
        <f>+P$1*'Delkostnadsindekser 2023'!J141*'Delkostnadsindekser 2023'!$L141/1000</f>
        <v>0</v>
      </c>
      <c r="R141" s="21">
        <f>+R$1*'Delkostnadsindekser 2023'!C141*'Delkostnadsindekser 2023'!$L141/1000</f>
        <v>0</v>
      </c>
    </row>
    <row r="142" spans="1:18" ht="13">
      <c r="A142" s="4">
        <v>3048</v>
      </c>
      <c r="B142" s="1" t="s">
        <v>86</v>
      </c>
      <c r="D142" s="21">
        <f>+D$1*'Delkostnadsindekser 2023'!D142*'Delkostnadsindekser 2023'!$L142/1000</f>
        <v>0</v>
      </c>
      <c r="F142" s="21">
        <f>+F$1*'Delkostnadsindekser 2023'!E142*'Delkostnadsindekser 2023'!$L142/1000</f>
        <v>0</v>
      </c>
      <c r="H142" s="21">
        <f>+H$1*'Delkostnadsindekser 2023'!F142*'Delkostnadsindekser 2023'!$L142/1000</f>
        <v>0</v>
      </c>
      <c r="J142" s="21">
        <f>+J$1*'Delkostnadsindekser 2023'!G142*'Delkostnadsindekser 2023'!$L142/1000</f>
        <v>0</v>
      </c>
      <c r="L142" s="21">
        <f>+L$1*'Delkostnadsindekser 2023'!H142*'Delkostnadsindekser 2023'!$L142/1000</f>
        <v>0</v>
      </c>
      <c r="N142" s="21">
        <f>+N$1*'Delkostnadsindekser 2023'!I142*'Delkostnadsindekser 2023'!$L142/1000</f>
        <v>0</v>
      </c>
      <c r="P142" s="21">
        <f>+P$1*'Delkostnadsindekser 2023'!J142*'Delkostnadsindekser 2023'!$L142/1000</f>
        <v>0</v>
      </c>
      <c r="R142" s="21">
        <f>+R$1*'Delkostnadsindekser 2023'!C142*'Delkostnadsindekser 2023'!$L142/1000</f>
        <v>0</v>
      </c>
    </row>
    <row r="143" spans="1:18" ht="13">
      <c r="A143" s="4">
        <v>3049</v>
      </c>
      <c r="B143" s="1" t="s">
        <v>87</v>
      </c>
      <c r="D143" s="21">
        <f>+D$1*'Delkostnadsindekser 2023'!D143*'Delkostnadsindekser 2023'!$L143/1000</f>
        <v>0</v>
      </c>
      <c r="F143" s="21">
        <f>+F$1*'Delkostnadsindekser 2023'!E143*'Delkostnadsindekser 2023'!$L143/1000</f>
        <v>0</v>
      </c>
      <c r="H143" s="21">
        <f>+H$1*'Delkostnadsindekser 2023'!F143*'Delkostnadsindekser 2023'!$L143/1000</f>
        <v>0</v>
      </c>
      <c r="J143" s="21">
        <f>+J$1*'Delkostnadsindekser 2023'!G143*'Delkostnadsindekser 2023'!$L143/1000</f>
        <v>0</v>
      </c>
      <c r="L143" s="21">
        <f>+L$1*'Delkostnadsindekser 2023'!H143*'Delkostnadsindekser 2023'!$L143/1000</f>
        <v>0</v>
      </c>
      <c r="N143" s="21">
        <f>+N$1*'Delkostnadsindekser 2023'!I143*'Delkostnadsindekser 2023'!$L143/1000</f>
        <v>0</v>
      </c>
      <c r="P143" s="21">
        <f>+P$1*'Delkostnadsindekser 2023'!J143*'Delkostnadsindekser 2023'!$L143/1000</f>
        <v>0</v>
      </c>
      <c r="R143" s="21">
        <f>+R$1*'Delkostnadsindekser 2023'!C143*'Delkostnadsindekser 2023'!$L143/1000</f>
        <v>0</v>
      </c>
    </row>
    <row r="144" spans="1:18" ht="13">
      <c r="A144" s="4">
        <v>3050</v>
      </c>
      <c r="B144" s="1" t="s">
        <v>88</v>
      </c>
      <c r="D144" s="21">
        <f>+D$1*'Delkostnadsindekser 2023'!D144*'Delkostnadsindekser 2023'!$L144/1000</f>
        <v>0</v>
      </c>
      <c r="F144" s="21">
        <f>+F$1*'Delkostnadsindekser 2023'!E144*'Delkostnadsindekser 2023'!$L144/1000</f>
        <v>0</v>
      </c>
      <c r="H144" s="21">
        <f>+H$1*'Delkostnadsindekser 2023'!F144*'Delkostnadsindekser 2023'!$L144/1000</f>
        <v>0</v>
      </c>
      <c r="J144" s="21">
        <f>+J$1*'Delkostnadsindekser 2023'!G144*'Delkostnadsindekser 2023'!$L144/1000</f>
        <v>0</v>
      </c>
      <c r="L144" s="21">
        <f>+L$1*'Delkostnadsindekser 2023'!H144*'Delkostnadsindekser 2023'!$L144/1000</f>
        <v>0</v>
      </c>
      <c r="N144" s="21">
        <f>+N$1*'Delkostnadsindekser 2023'!I144*'Delkostnadsindekser 2023'!$L144/1000</f>
        <v>0</v>
      </c>
      <c r="P144" s="21">
        <f>+P$1*'Delkostnadsindekser 2023'!J144*'Delkostnadsindekser 2023'!$L144/1000</f>
        <v>0</v>
      </c>
      <c r="R144" s="21">
        <f>+R$1*'Delkostnadsindekser 2023'!C144*'Delkostnadsindekser 2023'!$L144/1000</f>
        <v>0</v>
      </c>
    </row>
    <row r="145" spans="1:18" ht="13">
      <c r="A145" s="4">
        <v>3051</v>
      </c>
      <c r="B145" s="1" t="s">
        <v>89</v>
      </c>
      <c r="D145" s="21">
        <f>+D$1*'Delkostnadsindekser 2023'!D145*'Delkostnadsindekser 2023'!$L145/1000</f>
        <v>0</v>
      </c>
      <c r="F145" s="21">
        <f>+F$1*'Delkostnadsindekser 2023'!E145*'Delkostnadsindekser 2023'!$L145/1000</f>
        <v>0</v>
      </c>
      <c r="H145" s="21">
        <f>+H$1*'Delkostnadsindekser 2023'!F145*'Delkostnadsindekser 2023'!$L145/1000</f>
        <v>0</v>
      </c>
      <c r="J145" s="21">
        <f>+J$1*'Delkostnadsindekser 2023'!G145*'Delkostnadsindekser 2023'!$L145/1000</f>
        <v>0</v>
      </c>
      <c r="L145" s="21">
        <f>+L$1*'Delkostnadsindekser 2023'!H145*'Delkostnadsindekser 2023'!$L145/1000</f>
        <v>0</v>
      </c>
      <c r="N145" s="21">
        <f>+N$1*'Delkostnadsindekser 2023'!I145*'Delkostnadsindekser 2023'!$L145/1000</f>
        <v>0</v>
      </c>
      <c r="P145" s="21">
        <f>+P$1*'Delkostnadsindekser 2023'!J145*'Delkostnadsindekser 2023'!$L145/1000</f>
        <v>0</v>
      </c>
      <c r="R145" s="21">
        <f>+R$1*'Delkostnadsindekser 2023'!C145*'Delkostnadsindekser 2023'!$L145/1000</f>
        <v>0</v>
      </c>
    </row>
    <row r="146" spans="1:18" ht="13">
      <c r="A146" s="4">
        <v>3052</v>
      </c>
      <c r="B146" s="1" t="s">
        <v>90</v>
      </c>
      <c r="D146" s="21">
        <f>+D$1*'Delkostnadsindekser 2023'!D146*'Delkostnadsindekser 2023'!$L146/1000</f>
        <v>0</v>
      </c>
      <c r="F146" s="21">
        <f>+F$1*'Delkostnadsindekser 2023'!E146*'Delkostnadsindekser 2023'!$L146/1000</f>
        <v>0</v>
      </c>
      <c r="H146" s="21">
        <f>+H$1*'Delkostnadsindekser 2023'!F146*'Delkostnadsindekser 2023'!$L146/1000</f>
        <v>0</v>
      </c>
      <c r="J146" s="21">
        <f>+J$1*'Delkostnadsindekser 2023'!G146*'Delkostnadsindekser 2023'!$L146/1000</f>
        <v>0</v>
      </c>
      <c r="L146" s="21">
        <f>+L$1*'Delkostnadsindekser 2023'!H146*'Delkostnadsindekser 2023'!$L146/1000</f>
        <v>0</v>
      </c>
      <c r="N146" s="21">
        <f>+N$1*'Delkostnadsindekser 2023'!I146*'Delkostnadsindekser 2023'!$L146/1000</f>
        <v>0</v>
      </c>
      <c r="P146" s="21">
        <f>+P$1*'Delkostnadsindekser 2023'!J146*'Delkostnadsindekser 2023'!$L146/1000</f>
        <v>0</v>
      </c>
      <c r="R146" s="21">
        <f>+R$1*'Delkostnadsindekser 2023'!C146*'Delkostnadsindekser 2023'!$L146/1000</f>
        <v>0</v>
      </c>
    </row>
    <row r="147" spans="1:18" ht="13">
      <c r="A147" s="4">
        <v>3053</v>
      </c>
      <c r="B147" s="1" t="s">
        <v>64</v>
      </c>
      <c r="D147" s="21">
        <f>+D$1*'Delkostnadsindekser 2023'!D147*'Delkostnadsindekser 2023'!$L147/1000</f>
        <v>0</v>
      </c>
      <c r="F147" s="21">
        <f>+F$1*'Delkostnadsindekser 2023'!E147*'Delkostnadsindekser 2023'!$L147/1000</f>
        <v>0</v>
      </c>
      <c r="H147" s="21">
        <f>+H$1*'Delkostnadsindekser 2023'!F147*'Delkostnadsindekser 2023'!$L147/1000</f>
        <v>0</v>
      </c>
      <c r="J147" s="21">
        <f>+J$1*'Delkostnadsindekser 2023'!G147*'Delkostnadsindekser 2023'!$L147/1000</f>
        <v>0</v>
      </c>
      <c r="L147" s="21">
        <f>+L$1*'Delkostnadsindekser 2023'!H147*'Delkostnadsindekser 2023'!$L147/1000</f>
        <v>0</v>
      </c>
      <c r="N147" s="21">
        <f>+N$1*'Delkostnadsindekser 2023'!I147*'Delkostnadsindekser 2023'!$L147/1000</f>
        <v>0</v>
      </c>
      <c r="P147" s="21">
        <f>+P$1*'Delkostnadsindekser 2023'!J147*'Delkostnadsindekser 2023'!$L147/1000</f>
        <v>0</v>
      </c>
      <c r="R147" s="21">
        <f>+R$1*'Delkostnadsindekser 2023'!C147*'Delkostnadsindekser 2023'!$L147/1000</f>
        <v>0</v>
      </c>
    </row>
    <row r="148" spans="1:18" ht="13">
      <c r="A148" s="4">
        <v>3054</v>
      </c>
      <c r="B148" s="1" t="s">
        <v>65</v>
      </c>
      <c r="D148" s="21">
        <f>+D$1*'Delkostnadsindekser 2023'!D148*'Delkostnadsindekser 2023'!$L148/1000</f>
        <v>0</v>
      </c>
      <c r="F148" s="21">
        <f>+F$1*'Delkostnadsindekser 2023'!E148*'Delkostnadsindekser 2023'!$L148/1000</f>
        <v>0</v>
      </c>
      <c r="H148" s="21">
        <f>+H$1*'Delkostnadsindekser 2023'!F148*'Delkostnadsindekser 2023'!$L148/1000</f>
        <v>0</v>
      </c>
      <c r="J148" s="21">
        <f>+J$1*'Delkostnadsindekser 2023'!G148*'Delkostnadsindekser 2023'!$L148/1000</f>
        <v>0</v>
      </c>
      <c r="L148" s="21">
        <f>+L$1*'Delkostnadsindekser 2023'!H148*'Delkostnadsindekser 2023'!$L148/1000</f>
        <v>0</v>
      </c>
      <c r="N148" s="21">
        <f>+N$1*'Delkostnadsindekser 2023'!I148*'Delkostnadsindekser 2023'!$L148/1000</f>
        <v>0</v>
      </c>
      <c r="P148" s="21">
        <f>+P$1*'Delkostnadsindekser 2023'!J148*'Delkostnadsindekser 2023'!$L148/1000</f>
        <v>0</v>
      </c>
      <c r="R148" s="21">
        <f>+R$1*'Delkostnadsindekser 2023'!C148*'Delkostnadsindekser 2023'!$L148/1000</f>
        <v>0</v>
      </c>
    </row>
    <row r="149" spans="1:18" ht="13">
      <c r="A149" s="4">
        <v>3401</v>
      </c>
      <c r="B149" s="1" t="s">
        <v>28</v>
      </c>
      <c r="D149" s="21">
        <f>+D$1*'Delkostnadsindekser 2023'!D149*'Delkostnadsindekser 2023'!$L149/1000</f>
        <v>0</v>
      </c>
      <c r="F149" s="21">
        <f>+F$1*'Delkostnadsindekser 2023'!E149*'Delkostnadsindekser 2023'!$L149/1000</f>
        <v>0</v>
      </c>
      <c r="H149" s="21">
        <f>+H$1*'Delkostnadsindekser 2023'!F149*'Delkostnadsindekser 2023'!$L149/1000</f>
        <v>0</v>
      </c>
      <c r="J149" s="21">
        <f>+J$1*'Delkostnadsindekser 2023'!G149*'Delkostnadsindekser 2023'!$L149/1000</f>
        <v>0</v>
      </c>
      <c r="L149" s="21">
        <f>+L$1*'Delkostnadsindekser 2023'!H149*'Delkostnadsindekser 2023'!$L149/1000</f>
        <v>0</v>
      </c>
      <c r="N149" s="21">
        <f>+N$1*'Delkostnadsindekser 2023'!I149*'Delkostnadsindekser 2023'!$L149/1000</f>
        <v>0</v>
      </c>
      <c r="P149" s="21">
        <f>+P$1*'Delkostnadsindekser 2023'!J149*'Delkostnadsindekser 2023'!$L149/1000</f>
        <v>0</v>
      </c>
      <c r="R149" s="21">
        <f>+R$1*'Delkostnadsindekser 2023'!C149*'Delkostnadsindekser 2023'!$L149/1000</f>
        <v>0</v>
      </c>
    </row>
    <row r="150" spans="1:18" ht="13">
      <c r="A150" s="4">
        <v>3403</v>
      </c>
      <c r="B150" s="1" t="s">
        <v>29</v>
      </c>
      <c r="D150" s="21">
        <f>+D$1*'Delkostnadsindekser 2023'!D150*'Delkostnadsindekser 2023'!$L150/1000</f>
        <v>0</v>
      </c>
      <c r="F150" s="21">
        <f>+F$1*'Delkostnadsindekser 2023'!E150*'Delkostnadsindekser 2023'!$L150/1000</f>
        <v>0</v>
      </c>
      <c r="H150" s="21">
        <f>+H$1*'Delkostnadsindekser 2023'!F150*'Delkostnadsindekser 2023'!$L150/1000</f>
        <v>0</v>
      </c>
      <c r="J150" s="21">
        <f>+J$1*'Delkostnadsindekser 2023'!G150*'Delkostnadsindekser 2023'!$L150/1000</f>
        <v>0</v>
      </c>
      <c r="L150" s="21">
        <f>+L$1*'Delkostnadsindekser 2023'!H150*'Delkostnadsindekser 2023'!$L150/1000</f>
        <v>0</v>
      </c>
      <c r="N150" s="21">
        <f>+N$1*'Delkostnadsindekser 2023'!I150*'Delkostnadsindekser 2023'!$L150/1000</f>
        <v>0</v>
      </c>
      <c r="P150" s="21">
        <f>+P$1*'Delkostnadsindekser 2023'!J150*'Delkostnadsindekser 2023'!$L150/1000</f>
        <v>0</v>
      </c>
      <c r="R150" s="21">
        <f>+R$1*'Delkostnadsindekser 2023'!C150*'Delkostnadsindekser 2023'!$L150/1000</f>
        <v>0</v>
      </c>
    </row>
    <row r="151" spans="1:18" ht="13">
      <c r="A151" s="4">
        <v>3405</v>
      </c>
      <c r="B151" s="1" t="s">
        <v>49</v>
      </c>
      <c r="D151" s="21">
        <f>+D$1*'Delkostnadsindekser 2023'!D151*'Delkostnadsindekser 2023'!$L151/1000</f>
        <v>0</v>
      </c>
      <c r="F151" s="21">
        <f>+F$1*'Delkostnadsindekser 2023'!E151*'Delkostnadsindekser 2023'!$L151/1000</f>
        <v>0</v>
      </c>
      <c r="H151" s="21">
        <f>+H$1*'Delkostnadsindekser 2023'!F151*'Delkostnadsindekser 2023'!$L151/1000</f>
        <v>0</v>
      </c>
      <c r="J151" s="21">
        <f>+J$1*'Delkostnadsindekser 2023'!G151*'Delkostnadsindekser 2023'!$L151/1000</f>
        <v>0</v>
      </c>
      <c r="L151" s="21">
        <f>+L$1*'Delkostnadsindekser 2023'!H151*'Delkostnadsindekser 2023'!$L151/1000</f>
        <v>0</v>
      </c>
      <c r="N151" s="21">
        <f>+N$1*'Delkostnadsindekser 2023'!I151*'Delkostnadsindekser 2023'!$L151/1000</f>
        <v>0</v>
      </c>
      <c r="P151" s="21">
        <f>+P$1*'Delkostnadsindekser 2023'!J151*'Delkostnadsindekser 2023'!$L151/1000</f>
        <v>0</v>
      </c>
      <c r="R151" s="21">
        <f>+R$1*'Delkostnadsindekser 2023'!C151*'Delkostnadsindekser 2023'!$L151/1000</f>
        <v>0</v>
      </c>
    </row>
    <row r="152" spans="1:18" ht="13">
      <c r="A152" s="4">
        <v>3407</v>
      </c>
      <c r="B152" s="1" t="s">
        <v>50</v>
      </c>
      <c r="D152" s="21">
        <f>+D$1*'Delkostnadsindekser 2023'!D152*'Delkostnadsindekser 2023'!$L152/1000</f>
        <v>0</v>
      </c>
      <c r="F152" s="21">
        <f>+F$1*'Delkostnadsindekser 2023'!E152*'Delkostnadsindekser 2023'!$L152/1000</f>
        <v>0</v>
      </c>
      <c r="H152" s="21">
        <f>+H$1*'Delkostnadsindekser 2023'!F152*'Delkostnadsindekser 2023'!$L152/1000</f>
        <v>0</v>
      </c>
      <c r="J152" s="21">
        <f>+J$1*'Delkostnadsindekser 2023'!G152*'Delkostnadsindekser 2023'!$L152/1000</f>
        <v>0</v>
      </c>
      <c r="L152" s="21">
        <f>+L$1*'Delkostnadsindekser 2023'!H152*'Delkostnadsindekser 2023'!$L152/1000</f>
        <v>0</v>
      </c>
      <c r="N152" s="21">
        <f>+N$1*'Delkostnadsindekser 2023'!I152*'Delkostnadsindekser 2023'!$L152/1000</f>
        <v>0</v>
      </c>
      <c r="P152" s="21">
        <f>+P$1*'Delkostnadsindekser 2023'!J152*'Delkostnadsindekser 2023'!$L152/1000</f>
        <v>0</v>
      </c>
      <c r="R152" s="21">
        <f>+R$1*'Delkostnadsindekser 2023'!C152*'Delkostnadsindekser 2023'!$L152/1000</f>
        <v>0</v>
      </c>
    </row>
    <row r="153" spans="1:18" ht="13">
      <c r="A153" s="4">
        <v>3411</v>
      </c>
      <c r="B153" s="1" t="s">
        <v>30</v>
      </c>
      <c r="D153" s="21">
        <f>+D$1*'Delkostnadsindekser 2023'!D153*'Delkostnadsindekser 2023'!$L153/1000</f>
        <v>0</v>
      </c>
      <c r="F153" s="21">
        <f>+F$1*'Delkostnadsindekser 2023'!E153*'Delkostnadsindekser 2023'!$L153/1000</f>
        <v>0</v>
      </c>
      <c r="H153" s="21">
        <f>+H$1*'Delkostnadsindekser 2023'!F153*'Delkostnadsindekser 2023'!$L153/1000</f>
        <v>0</v>
      </c>
      <c r="J153" s="21">
        <f>+J$1*'Delkostnadsindekser 2023'!G153*'Delkostnadsindekser 2023'!$L153/1000</f>
        <v>0</v>
      </c>
      <c r="L153" s="21">
        <f>+L$1*'Delkostnadsindekser 2023'!H153*'Delkostnadsindekser 2023'!$L153/1000</f>
        <v>0</v>
      </c>
      <c r="N153" s="21">
        <f>+N$1*'Delkostnadsindekser 2023'!I153*'Delkostnadsindekser 2023'!$L153/1000</f>
        <v>0</v>
      </c>
      <c r="P153" s="21">
        <f>+P$1*'Delkostnadsindekser 2023'!J153*'Delkostnadsindekser 2023'!$L153/1000</f>
        <v>0</v>
      </c>
      <c r="R153" s="21">
        <f>+R$1*'Delkostnadsindekser 2023'!C153*'Delkostnadsindekser 2023'!$L153/1000</f>
        <v>0</v>
      </c>
    </row>
    <row r="154" spans="1:18" ht="13">
      <c r="A154" s="4">
        <v>3412</v>
      </c>
      <c r="B154" s="1" t="s">
        <v>31</v>
      </c>
      <c r="D154" s="21">
        <f>+D$1*'Delkostnadsindekser 2023'!D154*'Delkostnadsindekser 2023'!$L154/1000</f>
        <v>0</v>
      </c>
      <c r="F154" s="21">
        <f>+F$1*'Delkostnadsindekser 2023'!E154*'Delkostnadsindekser 2023'!$L154/1000</f>
        <v>0</v>
      </c>
      <c r="H154" s="21">
        <f>+H$1*'Delkostnadsindekser 2023'!F154*'Delkostnadsindekser 2023'!$L154/1000</f>
        <v>0</v>
      </c>
      <c r="J154" s="21">
        <f>+J$1*'Delkostnadsindekser 2023'!G154*'Delkostnadsindekser 2023'!$L154/1000</f>
        <v>0</v>
      </c>
      <c r="L154" s="21">
        <f>+L$1*'Delkostnadsindekser 2023'!H154*'Delkostnadsindekser 2023'!$L154/1000</f>
        <v>0</v>
      </c>
      <c r="N154" s="21">
        <f>+N$1*'Delkostnadsindekser 2023'!I154*'Delkostnadsindekser 2023'!$L154/1000</f>
        <v>0</v>
      </c>
      <c r="P154" s="21">
        <f>+P$1*'Delkostnadsindekser 2023'!J154*'Delkostnadsindekser 2023'!$L154/1000</f>
        <v>0</v>
      </c>
      <c r="R154" s="21">
        <f>+R$1*'Delkostnadsindekser 2023'!C154*'Delkostnadsindekser 2023'!$L154/1000</f>
        <v>0</v>
      </c>
    </row>
    <row r="155" spans="1:18" ht="13">
      <c r="A155" s="4">
        <v>3413</v>
      </c>
      <c r="B155" s="1" t="s">
        <v>32</v>
      </c>
      <c r="D155" s="21">
        <f>+D$1*'Delkostnadsindekser 2023'!D155*'Delkostnadsindekser 2023'!$L155/1000</f>
        <v>0</v>
      </c>
      <c r="F155" s="21">
        <f>+F$1*'Delkostnadsindekser 2023'!E155*'Delkostnadsindekser 2023'!$L155/1000</f>
        <v>0</v>
      </c>
      <c r="H155" s="21">
        <f>+H$1*'Delkostnadsindekser 2023'!F155*'Delkostnadsindekser 2023'!$L155/1000</f>
        <v>0</v>
      </c>
      <c r="J155" s="21">
        <f>+J$1*'Delkostnadsindekser 2023'!G155*'Delkostnadsindekser 2023'!$L155/1000</f>
        <v>0</v>
      </c>
      <c r="L155" s="21">
        <f>+L$1*'Delkostnadsindekser 2023'!H155*'Delkostnadsindekser 2023'!$L155/1000</f>
        <v>0</v>
      </c>
      <c r="N155" s="21">
        <f>+N$1*'Delkostnadsindekser 2023'!I155*'Delkostnadsindekser 2023'!$L155/1000</f>
        <v>0</v>
      </c>
      <c r="P155" s="21">
        <f>+P$1*'Delkostnadsindekser 2023'!J155*'Delkostnadsindekser 2023'!$L155/1000</f>
        <v>0</v>
      </c>
      <c r="R155" s="21">
        <f>+R$1*'Delkostnadsindekser 2023'!C155*'Delkostnadsindekser 2023'!$L155/1000</f>
        <v>0</v>
      </c>
    </row>
    <row r="156" spans="1:18" ht="13">
      <c r="A156" s="4">
        <v>3414</v>
      </c>
      <c r="B156" s="1" t="s">
        <v>33</v>
      </c>
      <c r="D156" s="21">
        <f>+D$1*'Delkostnadsindekser 2023'!D156*'Delkostnadsindekser 2023'!$L156/1000</f>
        <v>0</v>
      </c>
      <c r="F156" s="21">
        <f>+F$1*'Delkostnadsindekser 2023'!E156*'Delkostnadsindekser 2023'!$L156/1000</f>
        <v>0</v>
      </c>
      <c r="H156" s="21">
        <f>+H$1*'Delkostnadsindekser 2023'!F156*'Delkostnadsindekser 2023'!$L156/1000</f>
        <v>0</v>
      </c>
      <c r="J156" s="21">
        <f>+J$1*'Delkostnadsindekser 2023'!G156*'Delkostnadsindekser 2023'!$L156/1000</f>
        <v>0</v>
      </c>
      <c r="L156" s="21">
        <f>+L$1*'Delkostnadsindekser 2023'!H156*'Delkostnadsindekser 2023'!$L156/1000</f>
        <v>0</v>
      </c>
      <c r="N156" s="21">
        <f>+N$1*'Delkostnadsindekser 2023'!I156*'Delkostnadsindekser 2023'!$L156/1000</f>
        <v>0</v>
      </c>
      <c r="P156" s="21">
        <f>+P$1*'Delkostnadsindekser 2023'!J156*'Delkostnadsindekser 2023'!$L156/1000</f>
        <v>0</v>
      </c>
      <c r="R156" s="21">
        <f>+R$1*'Delkostnadsindekser 2023'!C156*'Delkostnadsindekser 2023'!$L156/1000</f>
        <v>0</v>
      </c>
    </row>
    <row r="157" spans="1:18" ht="13">
      <c r="A157" s="4">
        <v>3415</v>
      </c>
      <c r="B157" s="1" t="s">
        <v>34</v>
      </c>
      <c r="D157" s="21">
        <f>+D$1*'Delkostnadsindekser 2023'!D157*'Delkostnadsindekser 2023'!$L157/1000</f>
        <v>0</v>
      </c>
      <c r="F157" s="21">
        <f>+F$1*'Delkostnadsindekser 2023'!E157*'Delkostnadsindekser 2023'!$L157/1000</f>
        <v>0</v>
      </c>
      <c r="H157" s="21">
        <f>+H$1*'Delkostnadsindekser 2023'!F157*'Delkostnadsindekser 2023'!$L157/1000</f>
        <v>0</v>
      </c>
      <c r="J157" s="21">
        <f>+J$1*'Delkostnadsindekser 2023'!G157*'Delkostnadsindekser 2023'!$L157/1000</f>
        <v>0</v>
      </c>
      <c r="L157" s="21">
        <f>+L$1*'Delkostnadsindekser 2023'!H157*'Delkostnadsindekser 2023'!$L157/1000</f>
        <v>0</v>
      </c>
      <c r="N157" s="21">
        <f>+N$1*'Delkostnadsindekser 2023'!I157*'Delkostnadsindekser 2023'!$L157/1000</f>
        <v>0</v>
      </c>
      <c r="P157" s="21">
        <f>+P$1*'Delkostnadsindekser 2023'!J157*'Delkostnadsindekser 2023'!$L157/1000</f>
        <v>0</v>
      </c>
      <c r="R157" s="21">
        <f>+R$1*'Delkostnadsindekser 2023'!C157*'Delkostnadsindekser 2023'!$L157/1000</f>
        <v>0</v>
      </c>
    </row>
    <row r="158" spans="1:18" ht="13">
      <c r="A158" s="4">
        <v>3416</v>
      </c>
      <c r="B158" s="1" t="s">
        <v>35</v>
      </c>
      <c r="D158" s="21">
        <f>+D$1*'Delkostnadsindekser 2023'!D158*'Delkostnadsindekser 2023'!$L158/1000</f>
        <v>0</v>
      </c>
      <c r="F158" s="21">
        <f>+F$1*'Delkostnadsindekser 2023'!E158*'Delkostnadsindekser 2023'!$L158/1000</f>
        <v>0</v>
      </c>
      <c r="H158" s="21">
        <f>+H$1*'Delkostnadsindekser 2023'!F158*'Delkostnadsindekser 2023'!$L158/1000</f>
        <v>0</v>
      </c>
      <c r="J158" s="21">
        <f>+J$1*'Delkostnadsindekser 2023'!G158*'Delkostnadsindekser 2023'!$L158/1000</f>
        <v>0</v>
      </c>
      <c r="L158" s="21">
        <f>+L$1*'Delkostnadsindekser 2023'!H158*'Delkostnadsindekser 2023'!$L158/1000</f>
        <v>0</v>
      </c>
      <c r="N158" s="21">
        <f>+N$1*'Delkostnadsindekser 2023'!I158*'Delkostnadsindekser 2023'!$L158/1000</f>
        <v>0</v>
      </c>
      <c r="P158" s="21">
        <f>+P$1*'Delkostnadsindekser 2023'!J158*'Delkostnadsindekser 2023'!$L158/1000</f>
        <v>0</v>
      </c>
      <c r="R158" s="21">
        <f>+R$1*'Delkostnadsindekser 2023'!C158*'Delkostnadsindekser 2023'!$L158/1000</f>
        <v>0</v>
      </c>
    </row>
    <row r="159" spans="1:18" ht="13">
      <c r="A159" s="4">
        <v>3417</v>
      </c>
      <c r="B159" s="1" t="s">
        <v>36</v>
      </c>
      <c r="D159" s="21">
        <f>+D$1*'Delkostnadsindekser 2023'!D159*'Delkostnadsindekser 2023'!$L159/1000</f>
        <v>0</v>
      </c>
      <c r="F159" s="21">
        <f>+F$1*'Delkostnadsindekser 2023'!E159*'Delkostnadsindekser 2023'!$L159/1000</f>
        <v>0</v>
      </c>
      <c r="H159" s="21">
        <f>+H$1*'Delkostnadsindekser 2023'!F159*'Delkostnadsindekser 2023'!$L159/1000</f>
        <v>0</v>
      </c>
      <c r="J159" s="21">
        <f>+J$1*'Delkostnadsindekser 2023'!G159*'Delkostnadsindekser 2023'!$L159/1000</f>
        <v>0</v>
      </c>
      <c r="L159" s="21">
        <f>+L$1*'Delkostnadsindekser 2023'!H159*'Delkostnadsindekser 2023'!$L159/1000</f>
        <v>0</v>
      </c>
      <c r="N159" s="21">
        <f>+N$1*'Delkostnadsindekser 2023'!I159*'Delkostnadsindekser 2023'!$L159/1000</f>
        <v>0</v>
      </c>
      <c r="P159" s="21">
        <f>+P$1*'Delkostnadsindekser 2023'!J159*'Delkostnadsindekser 2023'!$L159/1000</f>
        <v>0</v>
      </c>
      <c r="R159" s="21">
        <f>+R$1*'Delkostnadsindekser 2023'!C159*'Delkostnadsindekser 2023'!$L159/1000</f>
        <v>0</v>
      </c>
    </row>
    <row r="160" spans="1:18" ht="13">
      <c r="A160" s="4">
        <v>3418</v>
      </c>
      <c r="B160" s="1" t="s">
        <v>37</v>
      </c>
      <c r="D160" s="21">
        <f>+D$1*'Delkostnadsindekser 2023'!D160*'Delkostnadsindekser 2023'!$L160/1000</f>
        <v>0</v>
      </c>
      <c r="F160" s="21">
        <f>+F$1*'Delkostnadsindekser 2023'!E160*'Delkostnadsindekser 2023'!$L160/1000</f>
        <v>0</v>
      </c>
      <c r="H160" s="21">
        <f>+H$1*'Delkostnadsindekser 2023'!F160*'Delkostnadsindekser 2023'!$L160/1000</f>
        <v>0</v>
      </c>
      <c r="J160" s="21">
        <f>+J$1*'Delkostnadsindekser 2023'!G160*'Delkostnadsindekser 2023'!$L160/1000</f>
        <v>0</v>
      </c>
      <c r="L160" s="21">
        <f>+L$1*'Delkostnadsindekser 2023'!H160*'Delkostnadsindekser 2023'!$L160/1000</f>
        <v>0</v>
      </c>
      <c r="N160" s="21">
        <f>+N$1*'Delkostnadsindekser 2023'!I160*'Delkostnadsindekser 2023'!$L160/1000</f>
        <v>0</v>
      </c>
      <c r="P160" s="21">
        <f>+P$1*'Delkostnadsindekser 2023'!J160*'Delkostnadsindekser 2023'!$L160/1000</f>
        <v>0</v>
      </c>
      <c r="R160" s="21">
        <f>+R$1*'Delkostnadsindekser 2023'!C160*'Delkostnadsindekser 2023'!$L160/1000</f>
        <v>0</v>
      </c>
    </row>
    <row r="161" spans="1:18" ht="13">
      <c r="A161" s="4">
        <v>3419</v>
      </c>
      <c r="B161" s="1" t="s">
        <v>11</v>
      </c>
      <c r="D161" s="21">
        <f>+D$1*'Delkostnadsindekser 2023'!D161*'Delkostnadsindekser 2023'!$L161/1000</f>
        <v>0</v>
      </c>
      <c r="F161" s="21">
        <f>+F$1*'Delkostnadsindekser 2023'!E161*'Delkostnadsindekser 2023'!$L161/1000</f>
        <v>0</v>
      </c>
      <c r="H161" s="21">
        <f>+H$1*'Delkostnadsindekser 2023'!F161*'Delkostnadsindekser 2023'!$L161/1000</f>
        <v>0</v>
      </c>
      <c r="J161" s="21">
        <f>+J$1*'Delkostnadsindekser 2023'!G161*'Delkostnadsindekser 2023'!$L161/1000</f>
        <v>0</v>
      </c>
      <c r="L161" s="21">
        <f>+L$1*'Delkostnadsindekser 2023'!H161*'Delkostnadsindekser 2023'!$L161/1000</f>
        <v>0</v>
      </c>
      <c r="N161" s="21">
        <f>+N$1*'Delkostnadsindekser 2023'!I161*'Delkostnadsindekser 2023'!$L161/1000</f>
        <v>0</v>
      </c>
      <c r="P161" s="21">
        <f>+P$1*'Delkostnadsindekser 2023'!J161*'Delkostnadsindekser 2023'!$L161/1000</f>
        <v>0</v>
      </c>
      <c r="R161" s="21">
        <f>+R$1*'Delkostnadsindekser 2023'!C161*'Delkostnadsindekser 2023'!$L161/1000</f>
        <v>0</v>
      </c>
    </row>
    <row r="162" spans="1:18" ht="13">
      <c r="A162" s="4">
        <v>3420</v>
      </c>
      <c r="B162" s="1" t="s">
        <v>38</v>
      </c>
      <c r="D162" s="21">
        <f>+D$1*'Delkostnadsindekser 2023'!D162*'Delkostnadsindekser 2023'!$L162/1000</f>
        <v>0</v>
      </c>
      <c r="F162" s="21">
        <f>+F$1*'Delkostnadsindekser 2023'!E162*'Delkostnadsindekser 2023'!$L162/1000</f>
        <v>0</v>
      </c>
      <c r="H162" s="21">
        <f>+H$1*'Delkostnadsindekser 2023'!F162*'Delkostnadsindekser 2023'!$L162/1000</f>
        <v>0</v>
      </c>
      <c r="J162" s="21">
        <f>+J$1*'Delkostnadsindekser 2023'!G162*'Delkostnadsindekser 2023'!$L162/1000</f>
        <v>0</v>
      </c>
      <c r="L162" s="21">
        <f>+L$1*'Delkostnadsindekser 2023'!H162*'Delkostnadsindekser 2023'!$L162/1000</f>
        <v>0</v>
      </c>
      <c r="N162" s="21">
        <f>+N$1*'Delkostnadsindekser 2023'!I162*'Delkostnadsindekser 2023'!$L162/1000</f>
        <v>0</v>
      </c>
      <c r="P162" s="21">
        <f>+P$1*'Delkostnadsindekser 2023'!J162*'Delkostnadsindekser 2023'!$L162/1000</f>
        <v>0</v>
      </c>
      <c r="R162" s="21">
        <f>+R$1*'Delkostnadsindekser 2023'!C162*'Delkostnadsindekser 2023'!$L162/1000</f>
        <v>0</v>
      </c>
    </row>
    <row r="163" spans="1:18" ht="13">
      <c r="A163" s="4">
        <v>3421</v>
      </c>
      <c r="B163" s="1" t="s">
        <v>39</v>
      </c>
      <c r="D163" s="21">
        <f>+D$1*'Delkostnadsindekser 2023'!D163*'Delkostnadsindekser 2023'!$L163/1000</f>
        <v>0</v>
      </c>
      <c r="F163" s="21">
        <f>+F$1*'Delkostnadsindekser 2023'!E163*'Delkostnadsindekser 2023'!$L163/1000</f>
        <v>0</v>
      </c>
      <c r="H163" s="21">
        <f>+H$1*'Delkostnadsindekser 2023'!F163*'Delkostnadsindekser 2023'!$L163/1000</f>
        <v>0</v>
      </c>
      <c r="J163" s="21">
        <f>+J$1*'Delkostnadsindekser 2023'!G163*'Delkostnadsindekser 2023'!$L163/1000</f>
        <v>0</v>
      </c>
      <c r="L163" s="21">
        <f>+L$1*'Delkostnadsindekser 2023'!H163*'Delkostnadsindekser 2023'!$L163/1000</f>
        <v>0</v>
      </c>
      <c r="N163" s="21">
        <f>+N$1*'Delkostnadsindekser 2023'!I163*'Delkostnadsindekser 2023'!$L163/1000</f>
        <v>0</v>
      </c>
      <c r="P163" s="21">
        <f>+P$1*'Delkostnadsindekser 2023'!J163*'Delkostnadsindekser 2023'!$L163/1000</f>
        <v>0</v>
      </c>
      <c r="R163" s="21">
        <f>+R$1*'Delkostnadsindekser 2023'!C163*'Delkostnadsindekser 2023'!$L163/1000</f>
        <v>0</v>
      </c>
    </row>
    <row r="164" spans="1:18" ht="13">
      <c r="A164" s="4">
        <v>3422</v>
      </c>
      <c r="B164" s="1" t="s">
        <v>40</v>
      </c>
      <c r="D164" s="21">
        <f>+D$1*'Delkostnadsindekser 2023'!D164*'Delkostnadsindekser 2023'!$L164/1000</f>
        <v>0</v>
      </c>
      <c r="F164" s="21">
        <f>+F$1*'Delkostnadsindekser 2023'!E164*'Delkostnadsindekser 2023'!$L164/1000</f>
        <v>0</v>
      </c>
      <c r="H164" s="21">
        <f>+H$1*'Delkostnadsindekser 2023'!F164*'Delkostnadsindekser 2023'!$L164/1000</f>
        <v>0</v>
      </c>
      <c r="J164" s="21">
        <f>+J$1*'Delkostnadsindekser 2023'!G164*'Delkostnadsindekser 2023'!$L164/1000</f>
        <v>0</v>
      </c>
      <c r="L164" s="21">
        <f>+L$1*'Delkostnadsindekser 2023'!H164*'Delkostnadsindekser 2023'!$L164/1000</f>
        <v>0</v>
      </c>
      <c r="N164" s="21">
        <f>+N$1*'Delkostnadsindekser 2023'!I164*'Delkostnadsindekser 2023'!$L164/1000</f>
        <v>0</v>
      </c>
      <c r="P164" s="21">
        <f>+P$1*'Delkostnadsindekser 2023'!J164*'Delkostnadsindekser 2023'!$L164/1000</f>
        <v>0</v>
      </c>
      <c r="R164" s="21">
        <f>+R$1*'Delkostnadsindekser 2023'!C164*'Delkostnadsindekser 2023'!$L164/1000</f>
        <v>0</v>
      </c>
    </row>
    <row r="165" spans="1:18" ht="13">
      <c r="A165" s="4">
        <v>3423</v>
      </c>
      <c r="B165" s="1" t="s">
        <v>41</v>
      </c>
      <c r="D165" s="21">
        <f>+D$1*'Delkostnadsindekser 2023'!D165*'Delkostnadsindekser 2023'!$L165/1000</f>
        <v>0</v>
      </c>
      <c r="F165" s="21">
        <f>+F$1*'Delkostnadsindekser 2023'!E165*'Delkostnadsindekser 2023'!$L165/1000</f>
        <v>0</v>
      </c>
      <c r="H165" s="21">
        <f>+H$1*'Delkostnadsindekser 2023'!F165*'Delkostnadsindekser 2023'!$L165/1000</f>
        <v>0</v>
      </c>
      <c r="J165" s="21">
        <f>+J$1*'Delkostnadsindekser 2023'!G165*'Delkostnadsindekser 2023'!$L165/1000</f>
        <v>0</v>
      </c>
      <c r="L165" s="21">
        <f>+L$1*'Delkostnadsindekser 2023'!H165*'Delkostnadsindekser 2023'!$L165/1000</f>
        <v>0</v>
      </c>
      <c r="N165" s="21">
        <f>+N$1*'Delkostnadsindekser 2023'!I165*'Delkostnadsindekser 2023'!$L165/1000</f>
        <v>0</v>
      </c>
      <c r="P165" s="21">
        <f>+P$1*'Delkostnadsindekser 2023'!J165*'Delkostnadsindekser 2023'!$L165/1000</f>
        <v>0</v>
      </c>
      <c r="R165" s="21">
        <f>+R$1*'Delkostnadsindekser 2023'!C165*'Delkostnadsindekser 2023'!$L165/1000</f>
        <v>0</v>
      </c>
    </row>
    <row r="166" spans="1:18" ht="13">
      <c r="A166" s="4">
        <v>3424</v>
      </c>
      <c r="B166" s="1" t="s">
        <v>42</v>
      </c>
      <c r="D166" s="21">
        <f>+D$1*'Delkostnadsindekser 2023'!D166*'Delkostnadsindekser 2023'!$L166/1000</f>
        <v>0</v>
      </c>
      <c r="F166" s="21">
        <f>+F$1*'Delkostnadsindekser 2023'!E166*'Delkostnadsindekser 2023'!$L166/1000</f>
        <v>0</v>
      </c>
      <c r="H166" s="21">
        <f>+H$1*'Delkostnadsindekser 2023'!F166*'Delkostnadsindekser 2023'!$L166/1000</f>
        <v>0</v>
      </c>
      <c r="J166" s="21">
        <f>+J$1*'Delkostnadsindekser 2023'!G166*'Delkostnadsindekser 2023'!$L166/1000</f>
        <v>0</v>
      </c>
      <c r="L166" s="21">
        <f>+L$1*'Delkostnadsindekser 2023'!H166*'Delkostnadsindekser 2023'!$L166/1000</f>
        <v>0</v>
      </c>
      <c r="N166" s="21">
        <f>+N$1*'Delkostnadsindekser 2023'!I166*'Delkostnadsindekser 2023'!$L166/1000</f>
        <v>0</v>
      </c>
      <c r="P166" s="21">
        <f>+P$1*'Delkostnadsindekser 2023'!J166*'Delkostnadsindekser 2023'!$L166/1000</f>
        <v>0</v>
      </c>
      <c r="R166" s="21">
        <f>+R$1*'Delkostnadsindekser 2023'!C166*'Delkostnadsindekser 2023'!$L166/1000</f>
        <v>0</v>
      </c>
    </row>
    <row r="167" spans="1:18" ht="13">
      <c r="A167" s="4">
        <v>3425</v>
      </c>
      <c r="B167" s="1" t="s">
        <v>43</v>
      </c>
      <c r="D167" s="21">
        <f>+D$1*'Delkostnadsindekser 2023'!D167*'Delkostnadsindekser 2023'!$L167/1000</f>
        <v>0</v>
      </c>
      <c r="F167" s="21">
        <f>+F$1*'Delkostnadsindekser 2023'!E167*'Delkostnadsindekser 2023'!$L167/1000</f>
        <v>0</v>
      </c>
      <c r="H167" s="21">
        <f>+H$1*'Delkostnadsindekser 2023'!F167*'Delkostnadsindekser 2023'!$L167/1000</f>
        <v>0</v>
      </c>
      <c r="J167" s="21">
        <f>+J$1*'Delkostnadsindekser 2023'!G167*'Delkostnadsindekser 2023'!$L167/1000</f>
        <v>0</v>
      </c>
      <c r="L167" s="21">
        <f>+L$1*'Delkostnadsindekser 2023'!H167*'Delkostnadsindekser 2023'!$L167/1000</f>
        <v>0</v>
      </c>
      <c r="N167" s="21">
        <f>+N$1*'Delkostnadsindekser 2023'!I167*'Delkostnadsindekser 2023'!$L167/1000</f>
        <v>0</v>
      </c>
      <c r="P167" s="21">
        <f>+P$1*'Delkostnadsindekser 2023'!J167*'Delkostnadsindekser 2023'!$L167/1000</f>
        <v>0</v>
      </c>
      <c r="R167" s="21">
        <f>+R$1*'Delkostnadsindekser 2023'!C167*'Delkostnadsindekser 2023'!$L167/1000</f>
        <v>0</v>
      </c>
    </row>
    <row r="168" spans="1:18" ht="13">
      <c r="A168" s="4">
        <v>3426</v>
      </c>
      <c r="B168" s="1" t="s">
        <v>44</v>
      </c>
      <c r="D168" s="21">
        <f>+D$1*'Delkostnadsindekser 2023'!D168*'Delkostnadsindekser 2023'!$L168/1000</f>
        <v>0</v>
      </c>
      <c r="F168" s="21">
        <f>+F$1*'Delkostnadsindekser 2023'!E168*'Delkostnadsindekser 2023'!$L168/1000</f>
        <v>0</v>
      </c>
      <c r="H168" s="21">
        <f>+H$1*'Delkostnadsindekser 2023'!F168*'Delkostnadsindekser 2023'!$L168/1000</f>
        <v>0</v>
      </c>
      <c r="J168" s="21">
        <f>+J$1*'Delkostnadsindekser 2023'!G168*'Delkostnadsindekser 2023'!$L168/1000</f>
        <v>0</v>
      </c>
      <c r="L168" s="21">
        <f>+L$1*'Delkostnadsindekser 2023'!H168*'Delkostnadsindekser 2023'!$L168/1000</f>
        <v>0</v>
      </c>
      <c r="N168" s="21">
        <f>+N$1*'Delkostnadsindekser 2023'!I168*'Delkostnadsindekser 2023'!$L168/1000</f>
        <v>0</v>
      </c>
      <c r="P168" s="21">
        <f>+P$1*'Delkostnadsindekser 2023'!J168*'Delkostnadsindekser 2023'!$L168/1000</f>
        <v>0</v>
      </c>
      <c r="R168" s="21">
        <f>+R$1*'Delkostnadsindekser 2023'!C168*'Delkostnadsindekser 2023'!$L168/1000</f>
        <v>0</v>
      </c>
    </row>
    <row r="169" spans="1:18" ht="13">
      <c r="A169" s="4">
        <v>3427</v>
      </c>
      <c r="B169" s="1" t="s">
        <v>45</v>
      </c>
      <c r="D169" s="21">
        <f>+D$1*'Delkostnadsindekser 2023'!D169*'Delkostnadsindekser 2023'!$L169/1000</f>
        <v>0</v>
      </c>
      <c r="F169" s="21">
        <f>+F$1*'Delkostnadsindekser 2023'!E169*'Delkostnadsindekser 2023'!$L169/1000</f>
        <v>0</v>
      </c>
      <c r="H169" s="21">
        <f>+H$1*'Delkostnadsindekser 2023'!F169*'Delkostnadsindekser 2023'!$L169/1000</f>
        <v>0</v>
      </c>
      <c r="J169" s="21">
        <f>+J$1*'Delkostnadsindekser 2023'!G169*'Delkostnadsindekser 2023'!$L169/1000</f>
        <v>0</v>
      </c>
      <c r="L169" s="21">
        <f>+L$1*'Delkostnadsindekser 2023'!H169*'Delkostnadsindekser 2023'!$L169/1000</f>
        <v>0</v>
      </c>
      <c r="N169" s="21">
        <f>+N$1*'Delkostnadsindekser 2023'!I169*'Delkostnadsindekser 2023'!$L169/1000</f>
        <v>0</v>
      </c>
      <c r="P169" s="21">
        <f>+P$1*'Delkostnadsindekser 2023'!J169*'Delkostnadsindekser 2023'!$L169/1000</f>
        <v>0</v>
      </c>
      <c r="R169" s="21">
        <f>+R$1*'Delkostnadsindekser 2023'!C169*'Delkostnadsindekser 2023'!$L169/1000</f>
        <v>0</v>
      </c>
    </row>
    <row r="170" spans="1:18" ht="13">
      <c r="A170" s="4">
        <v>3428</v>
      </c>
      <c r="B170" s="1" t="s">
        <v>46</v>
      </c>
      <c r="D170" s="21">
        <f>+D$1*'Delkostnadsindekser 2023'!D170*'Delkostnadsindekser 2023'!$L170/1000</f>
        <v>0</v>
      </c>
      <c r="F170" s="21">
        <f>+F$1*'Delkostnadsindekser 2023'!E170*'Delkostnadsindekser 2023'!$L170/1000</f>
        <v>0</v>
      </c>
      <c r="H170" s="21">
        <f>+H$1*'Delkostnadsindekser 2023'!F170*'Delkostnadsindekser 2023'!$L170/1000</f>
        <v>0</v>
      </c>
      <c r="J170" s="21">
        <f>+J$1*'Delkostnadsindekser 2023'!G170*'Delkostnadsindekser 2023'!$L170/1000</f>
        <v>0</v>
      </c>
      <c r="L170" s="21">
        <f>+L$1*'Delkostnadsindekser 2023'!H170*'Delkostnadsindekser 2023'!$L170/1000</f>
        <v>0</v>
      </c>
      <c r="N170" s="21">
        <f>+N$1*'Delkostnadsindekser 2023'!I170*'Delkostnadsindekser 2023'!$L170/1000</f>
        <v>0</v>
      </c>
      <c r="P170" s="21">
        <f>+P$1*'Delkostnadsindekser 2023'!J170*'Delkostnadsindekser 2023'!$L170/1000</f>
        <v>0</v>
      </c>
      <c r="R170" s="21">
        <f>+R$1*'Delkostnadsindekser 2023'!C170*'Delkostnadsindekser 2023'!$L170/1000</f>
        <v>0</v>
      </c>
    </row>
    <row r="171" spans="1:18" ht="13">
      <c r="A171" s="4">
        <v>3429</v>
      </c>
      <c r="B171" s="1" t="s">
        <v>47</v>
      </c>
      <c r="D171" s="21">
        <f>+D$1*'Delkostnadsindekser 2023'!D171*'Delkostnadsindekser 2023'!$L171/1000</f>
        <v>0</v>
      </c>
      <c r="F171" s="21">
        <f>+F$1*'Delkostnadsindekser 2023'!E171*'Delkostnadsindekser 2023'!$L171/1000</f>
        <v>0</v>
      </c>
      <c r="H171" s="21">
        <f>+H$1*'Delkostnadsindekser 2023'!F171*'Delkostnadsindekser 2023'!$L171/1000</f>
        <v>0</v>
      </c>
      <c r="J171" s="21">
        <f>+J$1*'Delkostnadsindekser 2023'!G171*'Delkostnadsindekser 2023'!$L171/1000</f>
        <v>0</v>
      </c>
      <c r="L171" s="21">
        <f>+L$1*'Delkostnadsindekser 2023'!H171*'Delkostnadsindekser 2023'!$L171/1000</f>
        <v>0</v>
      </c>
      <c r="N171" s="21">
        <f>+N$1*'Delkostnadsindekser 2023'!I171*'Delkostnadsindekser 2023'!$L171/1000</f>
        <v>0</v>
      </c>
      <c r="P171" s="21">
        <f>+P$1*'Delkostnadsindekser 2023'!J171*'Delkostnadsindekser 2023'!$L171/1000</f>
        <v>0</v>
      </c>
      <c r="R171" s="21">
        <f>+R$1*'Delkostnadsindekser 2023'!C171*'Delkostnadsindekser 2023'!$L171/1000</f>
        <v>0</v>
      </c>
    </row>
    <row r="172" spans="1:18" ht="13">
      <c r="A172" s="4">
        <v>3430</v>
      </c>
      <c r="B172" s="1" t="s">
        <v>48</v>
      </c>
      <c r="D172" s="21">
        <f>+D$1*'Delkostnadsindekser 2023'!D172*'Delkostnadsindekser 2023'!$L172/1000</f>
        <v>0</v>
      </c>
      <c r="F172" s="21">
        <f>+F$1*'Delkostnadsindekser 2023'!E172*'Delkostnadsindekser 2023'!$L172/1000</f>
        <v>0</v>
      </c>
      <c r="H172" s="21">
        <f>+H$1*'Delkostnadsindekser 2023'!F172*'Delkostnadsindekser 2023'!$L172/1000</f>
        <v>0</v>
      </c>
      <c r="J172" s="21">
        <f>+J$1*'Delkostnadsindekser 2023'!G172*'Delkostnadsindekser 2023'!$L172/1000</f>
        <v>0</v>
      </c>
      <c r="L172" s="21">
        <f>+L$1*'Delkostnadsindekser 2023'!H172*'Delkostnadsindekser 2023'!$L172/1000</f>
        <v>0</v>
      </c>
      <c r="N172" s="21">
        <f>+N$1*'Delkostnadsindekser 2023'!I172*'Delkostnadsindekser 2023'!$L172/1000</f>
        <v>0</v>
      </c>
      <c r="P172" s="21">
        <f>+P$1*'Delkostnadsindekser 2023'!J172*'Delkostnadsindekser 2023'!$L172/1000</f>
        <v>0</v>
      </c>
      <c r="R172" s="21">
        <f>+R$1*'Delkostnadsindekser 2023'!C172*'Delkostnadsindekser 2023'!$L172/1000</f>
        <v>0</v>
      </c>
    </row>
    <row r="173" spans="1:18" ht="13">
      <c r="A173" s="4">
        <v>3431</v>
      </c>
      <c r="B173" s="1" t="s">
        <v>51</v>
      </c>
      <c r="D173" s="21">
        <f>+D$1*'Delkostnadsindekser 2023'!D173*'Delkostnadsindekser 2023'!$L173/1000</f>
        <v>0</v>
      </c>
      <c r="F173" s="21">
        <f>+F$1*'Delkostnadsindekser 2023'!E173*'Delkostnadsindekser 2023'!$L173/1000</f>
        <v>0</v>
      </c>
      <c r="H173" s="21">
        <f>+H$1*'Delkostnadsindekser 2023'!F173*'Delkostnadsindekser 2023'!$L173/1000</f>
        <v>0</v>
      </c>
      <c r="J173" s="21">
        <f>+J$1*'Delkostnadsindekser 2023'!G173*'Delkostnadsindekser 2023'!$L173/1000</f>
        <v>0</v>
      </c>
      <c r="L173" s="21">
        <f>+L$1*'Delkostnadsindekser 2023'!H173*'Delkostnadsindekser 2023'!$L173/1000</f>
        <v>0</v>
      </c>
      <c r="N173" s="21">
        <f>+N$1*'Delkostnadsindekser 2023'!I173*'Delkostnadsindekser 2023'!$L173/1000</f>
        <v>0</v>
      </c>
      <c r="P173" s="21">
        <f>+P$1*'Delkostnadsindekser 2023'!J173*'Delkostnadsindekser 2023'!$L173/1000</f>
        <v>0</v>
      </c>
      <c r="R173" s="21">
        <f>+R$1*'Delkostnadsindekser 2023'!C173*'Delkostnadsindekser 2023'!$L173/1000</f>
        <v>0</v>
      </c>
    </row>
    <row r="174" spans="1:18" ht="13">
      <c r="A174" s="4">
        <v>3432</v>
      </c>
      <c r="B174" s="1" t="s">
        <v>52</v>
      </c>
      <c r="D174" s="21">
        <f>+D$1*'Delkostnadsindekser 2023'!D174*'Delkostnadsindekser 2023'!$L174/1000</f>
        <v>0</v>
      </c>
      <c r="F174" s="21">
        <f>+F$1*'Delkostnadsindekser 2023'!E174*'Delkostnadsindekser 2023'!$L174/1000</f>
        <v>0</v>
      </c>
      <c r="H174" s="21">
        <f>+H$1*'Delkostnadsindekser 2023'!F174*'Delkostnadsindekser 2023'!$L174/1000</f>
        <v>0</v>
      </c>
      <c r="J174" s="21">
        <f>+J$1*'Delkostnadsindekser 2023'!G174*'Delkostnadsindekser 2023'!$L174/1000</f>
        <v>0</v>
      </c>
      <c r="L174" s="21">
        <f>+L$1*'Delkostnadsindekser 2023'!H174*'Delkostnadsindekser 2023'!$L174/1000</f>
        <v>0</v>
      </c>
      <c r="N174" s="21">
        <f>+N$1*'Delkostnadsindekser 2023'!I174*'Delkostnadsindekser 2023'!$L174/1000</f>
        <v>0</v>
      </c>
      <c r="P174" s="21">
        <f>+P$1*'Delkostnadsindekser 2023'!J174*'Delkostnadsindekser 2023'!$L174/1000</f>
        <v>0</v>
      </c>
      <c r="R174" s="21">
        <f>+R$1*'Delkostnadsindekser 2023'!C174*'Delkostnadsindekser 2023'!$L174/1000</f>
        <v>0</v>
      </c>
    </row>
    <row r="175" spans="1:18" ht="13">
      <c r="A175" s="4">
        <v>3433</v>
      </c>
      <c r="B175" s="1" t="s">
        <v>53</v>
      </c>
      <c r="D175" s="21">
        <f>+D$1*'Delkostnadsindekser 2023'!D175*'Delkostnadsindekser 2023'!$L175/1000</f>
        <v>0</v>
      </c>
      <c r="F175" s="21">
        <f>+F$1*'Delkostnadsindekser 2023'!E175*'Delkostnadsindekser 2023'!$L175/1000</f>
        <v>0</v>
      </c>
      <c r="H175" s="21">
        <f>+H$1*'Delkostnadsindekser 2023'!F175*'Delkostnadsindekser 2023'!$L175/1000</f>
        <v>0</v>
      </c>
      <c r="J175" s="21">
        <f>+J$1*'Delkostnadsindekser 2023'!G175*'Delkostnadsindekser 2023'!$L175/1000</f>
        <v>0</v>
      </c>
      <c r="L175" s="21">
        <f>+L$1*'Delkostnadsindekser 2023'!H175*'Delkostnadsindekser 2023'!$L175/1000</f>
        <v>0</v>
      </c>
      <c r="N175" s="21">
        <f>+N$1*'Delkostnadsindekser 2023'!I175*'Delkostnadsindekser 2023'!$L175/1000</f>
        <v>0</v>
      </c>
      <c r="P175" s="21">
        <f>+P$1*'Delkostnadsindekser 2023'!J175*'Delkostnadsindekser 2023'!$L175/1000</f>
        <v>0</v>
      </c>
      <c r="R175" s="21">
        <f>+R$1*'Delkostnadsindekser 2023'!C175*'Delkostnadsindekser 2023'!$L175/1000</f>
        <v>0</v>
      </c>
    </row>
    <row r="176" spans="1:18" ht="13">
      <c r="A176" s="4">
        <v>3434</v>
      </c>
      <c r="B176" s="1" t="s">
        <v>54</v>
      </c>
      <c r="D176" s="21">
        <f>+D$1*'Delkostnadsindekser 2023'!D176*'Delkostnadsindekser 2023'!$L176/1000</f>
        <v>0</v>
      </c>
      <c r="F176" s="21">
        <f>+F$1*'Delkostnadsindekser 2023'!E176*'Delkostnadsindekser 2023'!$L176/1000</f>
        <v>0</v>
      </c>
      <c r="H176" s="21">
        <f>+H$1*'Delkostnadsindekser 2023'!F176*'Delkostnadsindekser 2023'!$L176/1000</f>
        <v>0</v>
      </c>
      <c r="J176" s="21">
        <f>+J$1*'Delkostnadsindekser 2023'!G176*'Delkostnadsindekser 2023'!$L176/1000</f>
        <v>0</v>
      </c>
      <c r="L176" s="21">
        <f>+L$1*'Delkostnadsindekser 2023'!H176*'Delkostnadsindekser 2023'!$L176/1000</f>
        <v>0</v>
      </c>
      <c r="N176" s="21">
        <f>+N$1*'Delkostnadsindekser 2023'!I176*'Delkostnadsindekser 2023'!$L176/1000</f>
        <v>0</v>
      </c>
      <c r="P176" s="21">
        <f>+P$1*'Delkostnadsindekser 2023'!J176*'Delkostnadsindekser 2023'!$L176/1000</f>
        <v>0</v>
      </c>
      <c r="R176" s="21">
        <f>+R$1*'Delkostnadsindekser 2023'!C176*'Delkostnadsindekser 2023'!$L176/1000</f>
        <v>0</v>
      </c>
    </row>
    <row r="177" spans="1:18" ht="13">
      <c r="A177" s="4">
        <v>3435</v>
      </c>
      <c r="B177" s="1" t="s">
        <v>55</v>
      </c>
      <c r="D177" s="21">
        <f>+D$1*'Delkostnadsindekser 2023'!D177*'Delkostnadsindekser 2023'!$L177/1000</f>
        <v>0</v>
      </c>
      <c r="F177" s="21">
        <f>+F$1*'Delkostnadsindekser 2023'!E177*'Delkostnadsindekser 2023'!$L177/1000</f>
        <v>0</v>
      </c>
      <c r="H177" s="21">
        <f>+H$1*'Delkostnadsindekser 2023'!F177*'Delkostnadsindekser 2023'!$L177/1000</f>
        <v>0</v>
      </c>
      <c r="J177" s="21">
        <f>+J$1*'Delkostnadsindekser 2023'!G177*'Delkostnadsindekser 2023'!$L177/1000</f>
        <v>0</v>
      </c>
      <c r="L177" s="21">
        <f>+L$1*'Delkostnadsindekser 2023'!H177*'Delkostnadsindekser 2023'!$L177/1000</f>
        <v>0</v>
      </c>
      <c r="N177" s="21">
        <f>+N$1*'Delkostnadsindekser 2023'!I177*'Delkostnadsindekser 2023'!$L177/1000</f>
        <v>0</v>
      </c>
      <c r="P177" s="21">
        <f>+P$1*'Delkostnadsindekser 2023'!J177*'Delkostnadsindekser 2023'!$L177/1000</f>
        <v>0</v>
      </c>
      <c r="R177" s="21">
        <f>+R$1*'Delkostnadsindekser 2023'!C177*'Delkostnadsindekser 2023'!$L177/1000</f>
        <v>0</v>
      </c>
    </row>
    <row r="178" spans="1:18" ht="13">
      <c r="A178" s="4">
        <v>3436</v>
      </c>
      <c r="B178" s="1" t="s">
        <v>56</v>
      </c>
      <c r="D178" s="21">
        <f>+D$1*'Delkostnadsindekser 2023'!D178*'Delkostnadsindekser 2023'!$L178/1000</f>
        <v>0</v>
      </c>
      <c r="F178" s="21">
        <f>+F$1*'Delkostnadsindekser 2023'!E178*'Delkostnadsindekser 2023'!$L178/1000</f>
        <v>0</v>
      </c>
      <c r="H178" s="21">
        <f>+H$1*'Delkostnadsindekser 2023'!F178*'Delkostnadsindekser 2023'!$L178/1000</f>
        <v>0</v>
      </c>
      <c r="J178" s="21">
        <f>+J$1*'Delkostnadsindekser 2023'!G178*'Delkostnadsindekser 2023'!$L178/1000</f>
        <v>0</v>
      </c>
      <c r="L178" s="21">
        <f>+L$1*'Delkostnadsindekser 2023'!H178*'Delkostnadsindekser 2023'!$L178/1000</f>
        <v>0</v>
      </c>
      <c r="N178" s="21">
        <f>+N$1*'Delkostnadsindekser 2023'!I178*'Delkostnadsindekser 2023'!$L178/1000</f>
        <v>0</v>
      </c>
      <c r="P178" s="21">
        <f>+P$1*'Delkostnadsindekser 2023'!J178*'Delkostnadsindekser 2023'!$L178/1000</f>
        <v>0</v>
      </c>
      <c r="R178" s="21">
        <f>+R$1*'Delkostnadsindekser 2023'!C178*'Delkostnadsindekser 2023'!$L178/1000</f>
        <v>0</v>
      </c>
    </row>
    <row r="179" spans="1:18" ht="13">
      <c r="A179" s="4">
        <v>3437</v>
      </c>
      <c r="B179" s="1" t="s">
        <v>57</v>
      </c>
      <c r="D179" s="21">
        <f>+D$1*'Delkostnadsindekser 2023'!D179*'Delkostnadsindekser 2023'!$L179/1000</f>
        <v>0</v>
      </c>
      <c r="F179" s="21">
        <f>+F$1*'Delkostnadsindekser 2023'!E179*'Delkostnadsindekser 2023'!$L179/1000</f>
        <v>0</v>
      </c>
      <c r="H179" s="21">
        <f>+H$1*'Delkostnadsindekser 2023'!F179*'Delkostnadsindekser 2023'!$L179/1000</f>
        <v>0</v>
      </c>
      <c r="J179" s="21">
        <f>+J$1*'Delkostnadsindekser 2023'!G179*'Delkostnadsindekser 2023'!$L179/1000</f>
        <v>0</v>
      </c>
      <c r="L179" s="21">
        <f>+L$1*'Delkostnadsindekser 2023'!H179*'Delkostnadsindekser 2023'!$L179/1000</f>
        <v>0</v>
      </c>
      <c r="N179" s="21">
        <f>+N$1*'Delkostnadsindekser 2023'!I179*'Delkostnadsindekser 2023'!$L179/1000</f>
        <v>0</v>
      </c>
      <c r="P179" s="21">
        <f>+P$1*'Delkostnadsindekser 2023'!J179*'Delkostnadsindekser 2023'!$L179/1000</f>
        <v>0</v>
      </c>
      <c r="R179" s="21">
        <f>+R$1*'Delkostnadsindekser 2023'!C179*'Delkostnadsindekser 2023'!$L179/1000</f>
        <v>0</v>
      </c>
    </row>
    <row r="180" spans="1:18" ht="13">
      <c r="A180" s="4">
        <v>3438</v>
      </c>
      <c r="B180" s="1" t="s">
        <v>58</v>
      </c>
      <c r="D180" s="21">
        <f>+D$1*'Delkostnadsindekser 2023'!D180*'Delkostnadsindekser 2023'!$L180/1000</f>
        <v>0</v>
      </c>
      <c r="F180" s="21">
        <f>+F$1*'Delkostnadsindekser 2023'!E180*'Delkostnadsindekser 2023'!$L180/1000</f>
        <v>0</v>
      </c>
      <c r="H180" s="21">
        <f>+H$1*'Delkostnadsindekser 2023'!F180*'Delkostnadsindekser 2023'!$L180/1000</f>
        <v>0</v>
      </c>
      <c r="J180" s="21">
        <f>+J$1*'Delkostnadsindekser 2023'!G180*'Delkostnadsindekser 2023'!$L180/1000</f>
        <v>0</v>
      </c>
      <c r="L180" s="21">
        <f>+L$1*'Delkostnadsindekser 2023'!H180*'Delkostnadsindekser 2023'!$L180/1000</f>
        <v>0</v>
      </c>
      <c r="N180" s="21">
        <f>+N$1*'Delkostnadsindekser 2023'!I180*'Delkostnadsindekser 2023'!$L180/1000</f>
        <v>0</v>
      </c>
      <c r="P180" s="21">
        <f>+P$1*'Delkostnadsindekser 2023'!J180*'Delkostnadsindekser 2023'!$L180/1000</f>
        <v>0</v>
      </c>
      <c r="R180" s="21">
        <f>+R$1*'Delkostnadsindekser 2023'!C180*'Delkostnadsindekser 2023'!$L180/1000</f>
        <v>0</v>
      </c>
    </row>
    <row r="181" spans="1:18" ht="13">
      <c r="A181" s="4">
        <v>3439</v>
      </c>
      <c r="B181" s="1" t="s">
        <v>59</v>
      </c>
      <c r="D181" s="21">
        <f>+D$1*'Delkostnadsindekser 2023'!D181*'Delkostnadsindekser 2023'!$L181/1000</f>
        <v>0</v>
      </c>
      <c r="F181" s="21">
        <f>+F$1*'Delkostnadsindekser 2023'!E181*'Delkostnadsindekser 2023'!$L181/1000</f>
        <v>0</v>
      </c>
      <c r="H181" s="21">
        <f>+H$1*'Delkostnadsindekser 2023'!F181*'Delkostnadsindekser 2023'!$L181/1000</f>
        <v>0</v>
      </c>
      <c r="J181" s="21">
        <f>+J$1*'Delkostnadsindekser 2023'!G181*'Delkostnadsindekser 2023'!$L181/1000</f>
        <v>0</v>
      </c>
      <c r="L181" s="21">
        <f>+L$1*'Delkostnadsindekser 2023'!H181*'Delkostnadsindekser 2023'!$L181/1000</f>
        <v>0</v>
      </c>
      <c r="N181" s="21">
        <f>+N$1*'Delkostnadsindekser 2023'!I181*'Delkostnadsindekser 2023'!$L181/1000</f>
        <v>0</v>
      </c>
      <c r="P181" s="21">
        <f>+P$1*'Delkostnadsindekser 2023'!J181*'Delkostnadsindekser 2023'!$L181/1000</f>
        <v>0</v>
      </c>
      <c r="R181" s="21">
        <f>+R$1*'Delkostnadsindekser 2023'!C181*'Delkostnadsindekser 2023'!$L181/1000</f>
        <v>0</v>
      </c>
    </row>
    <row r="182" spans="1:18" ht="13">
      <c r="A182" s="4">
        <v>3440</v>
      </c>
      <c r="B182" s="1" t="s">
        <v>60</v>
      </c>
      <c r="D182" s="21">
        <f>+D$1*'Delkostnadsindekser 2023'!D182*'Delkostnadsindekser 2023'!$L182/1000</f>
        <v>0</v>
      </c>
      <c r="F182" s="21">
        <f>+F$1*'Delkostnadsindekser 2023'!E182*'Delkostnadsindekser 2023'!$L182/1000</f>
        <v>0</v>
      </c>
      <c r="H182" s="21">
        <f>+H$1*'Delkostnadsindekser 2023'!F182*'Delkostnadsindekser 2023'!$L182/1000</f>
        <v>0</v>
      </c>
      <c r="J182" s="21">
        <f>+J$1*'Delkostnadsindekser 2023'!G182*'Delkostnadsindekser 2023'!$L182/1000</f>
        <v>0</v>
      </c>
      <c r="L182" s="21">
        <f>+L$1*'Delkostnadsindekser 2023'!H182*'Delkostnadsindekser 2023'!$L182/1000</f>
        <v>0</v>
      </c>
      <c r="N182" s="21">
        <f>+N$1*'Delkostnadsindekser 2023'!I182*'Delkostnadsindekser 2023'!$L182/1000</f>
        <v>0</v>
      </c>
      <c r="P182" s="21">
        <f>+P$1*'Delkostnadsindekser 2023'!J182*'Delkostnadsindekser 2023'!$L182/1000</f>
        <v>0</v>
      </c>
      <c r="R182" s="21">
        <f>+R$1*'Delkostnadsindekser 2023'!C182*'Delkostnadsindekser 2023'!$L182/1000</f>
        <v>0</v>
      </c>
    </row>
    <row r="183" spans="1:18" ht="13">
      <c r="A183" s="4">
        <v>3441</v>
      </c>
      <c r="B183" s="1" t="s">
        <v>61</v>
      </c>
      <c r="D183" s="21">
        <f>+D$1*'Delkostnadsindekser 2023'!D183*'Delkostnadsindekser 2023'!$L183/1000</f>
        <v>0</v>
      </c>
      <c r="F183" s="21">
        <f>+F$1*'Delkostnadsindekser 2023'!E183*'Delkostnadsindekser 2023'!$L183/1000</f>
        <v>0</v>
      </c>
      <c r="H183" s="21">
        <f>+H$1*'Delkostnadsindekser 2023'!F183*'Delkostnadsindekser 2023'!$L183/1000</f>
        <v>0</v>
      </c>
      <c r="J183" s="21">
        <f>+J$1*'Delkostnadsindekser 2023'!G183*'Delkostnadsindekser 2023'!$L183/1000</f>
        <v>0</v>
      </c>
      <c r="L183" s="21">
        <f>+L$1*'Delkostnadsindekser 2023'!H183*'Delkostnadsindekser 2023'!$L183/1000</f>
        <v>0</v>
      </c>
      <c r="N183" s="21">
        <f>+N$1*'Delkostnadsindekser 2023'!I183*'Delkostnadsindekser 2023'!$L183/1000</f>
        <v>0</v>
      </c>
      <c r="P183" s="21">
        <f>+P$1*'Delkostnadsindekser 2023'!J183*'Delkostnadsindekser 2023'!$L183/1000</f>
        <v>0</v>
      </c>
      <c r="R183" s="21">
        <f>+R$1*'Delkostnadsindekser 2023'!C183*'Delkostnadsindekser 2023'!$L183/1000</f>
        <v>0</v>
      </c>
    </row>
    <row r="184" spans="1:18" ht="13">
      <c r="A184" s="4">
        <v>3442</v>
      </c>
      <c r="B184" s="1" t="s">
        <v>62</v>
      </c>
      <c r="D184" s="21">
        <f>+D$1*'Delkostnadsindekser 2023'!D184*'Delkostnadsindekser 2023'!$L184/1000</f>
        <v>0</v>
      </c>
      <c r="F184" s="21">
        <f>+F$1*'Delkostnadsindekser 2023'!E184*'Delkostnadsindekser 2023'!$L184/1000</f>
        <v>0</v>
      </c>
      <c r="H184" s="21">
        <f>+H$1*'Delkostnadsindekser 2023'!F184*'Delkostnadsindekser 2023'!$L184/1000</f>
        <v>0</v>
      </c>
      <c r="J184" s="21">
        <f>+J$1*'Delkostnadsindekser 2023'!G184*'Delkostnadsindekser 2023'!$L184/1000</f>
        <v>0</v>
      </c>
      <c r="L184" s="21">
        <f>+L$1*'Delkostnadsindekser 2023'!H184*'Delkostnadsindekser 2023'!$L184/1000</f>
        <v>0</v>
      </c>
      <c r="N184" s="21">
        <f>+N$1*'Delkostnadsindekser 2023'!I184*'Delkostnadsindekser 2023'!$L184/1000</f>
        <v>0</v>
      </c>
      <c r="P184" s="21">
        <f>+P$1*'Delkostnadsindekser 2023'!J184*'Delkostnadsindekser 2023'!$L184/1000</f>
        <v>0</v>
      </c>
      <c r="R184" s="21">
        <f>+R$1*'Delkostnadsindekser 2023'!C184*'Delkostnadsindekser 2023'!$L184/1000</f>
        <v>0</v>
      </c>
    </row>
    <row r="185" spans="1:18" ht="13">
      <c r="A185" s="4">
        <v>3443</v>
      </c>
      <c r="B185" s="1" t="s">
        <v>63</v>
      </c>
      <c r="D185" s="21">
        <f>+D$1*'Delkostnadsindekser 2023'!D185*'Delkostnadsindekser 2023'!$L185/1000</f>
        <v>0</v>
      </c>
      <c r="F185" s="21">
        <f>+F$1*'Delkostnadsindekser 2023'!E185*'Delkostnadsindekser 2023'!$L185/1000</f>
        <v>0</v>
      </c>
      <c r="H185" s="21">
        <f>+H$1*'Delkostnadsindekser 2023'!F185*'Delkostnadsindekser 2023'!$L185/1000</f>
        <v>0</v>
      </c>
      <c r="J185" s="21">
        <f>+J$1*'Delkostnadsindekser 2023'!G185*'Delkostnadsindekser 2023'!$L185/1000</f>
        <v>0</v>
      </c>
      <c r="L185" s="21">
        <f>+L$1*'Delkostnadsindekser 2023'!H185*'Delkostnadsindekser 2023'!$L185/1000</f>
        <v>0</v>
      </c>
      <c r="N185" s="21">
        <f>+N$1*'Delkostnadsindekser 2023'!I185*'Delkostnadsindekser 2023'!$L185/1000</f>
        <v>0</v>
      </c>
      <c r="P185" s="21">
        <f>+P$1*'Delkostnadsindekser 2023'!J185*'Delkostnadsindekser 2023'!$L185/1000</f>
        <v>0</v>
      </c>
      <c r="R185" s="21">
        <f>+R$1*'Delkostnadsindekser 2023'!C185*'Delkostnadsindekser 2023'!$L185/1000</f>
        <v>0</v>
      </c>
    </row>
    <row r="186" spans="1:18" ht="13">
      <c r="A186" s="4">
        <v>3446</v>
      </c>
      <c r="B186" s="1" t="s">
        <v>66</v>
      </c>
      <c r="D186" s="21">
        <f>+D$1*'Delkostnadsindekser 2023'!D186*'Delkostnadsindekser 2023'!$L186/1000</f>
        <v>0</v>
      </c>
      <c r="F186" s="21">
        <f>+F$1*'Delkostnadsindekser 2023'!E186*'Delkostnadsindekser 2023'!$L186/1000</f>
        <v>0</v>
      </c>
      <c r="H186" s="21">
        <f>+H$1*'Delkostnadsindekser 2023'!F186*'Delkostnadsindekser 2023'!$L186/1000</f>
        <v>0</v>
      </c>
      <c r="J186" s="21">
        <f>+J$1*'Delkostnadsindekser 2023'!G186*'Delkostnadsindekser 2023'!$L186/1000</f>
        <v>0</v>
      </c>
      <c r="L186" s="21">
        <f>+L$1*'Delkostnadsindekser 2023'!H186*'Delkostnadsindekser 2023'!$L186/1000</f>
        <v>0</v>
      </c>
      <c r="N186" s="21">
        <f>+N$1*'Delkostnadsindekser 2023'!I186*'Delkostnadsindekser 2023'!$L186/1000</f>
        <v>0</v>
      </c>
      <c r="P186" s="21">
        <f>+P$1*'Delkostnadsindekser 2023'!J186*'Delkostnadsindekser 2023'!$L186/1000</f>
        <v>0</v>
      </c>
      <c r="R186" s="21">
        <f>+R$1*'Delkostnadsindekser 2023'!C186*'Delkostnadsindekser 2023'!$L186/1000</f>
        <v>0</v>
      </c>
    </row>
    <row r="187" spans="1:18" ht="13">
      <c r="A187" s="4">
        <v>3447</v>
      </c>
      <c r="B187" s="1" t="s">
        <v>67</v>
      </c>
      <c r="D187" s="21">
        <f>+D$1*'Delkostnadsindekser 2023'!D187*'Delkostnadsindekser 2023'!$L187/1000</f>
        <v>0</v>
      </c>
      <c r="F187" s="21">
        <f>+F$1*'Delkostnadsindekser 2023'!E187*'Delkostnadsindekser 2023'!$L187/1000</f>
        <v>0</v>
      </c>
      <c r="H187" s="21">
        <f>+H$1*'Delkostnadsindekser 2023'!F187*'Delkostnadsindekser 2023'!$L187/1000</f>
        <v>0</v>
      </c>
      <c r="J187" s="21">
        <f>+J$1*'Delkostnadsindekser 2023'!G187*'Delkostnadsindekser 2023'!$L187/1000</f>
        <v>0</v>
      </c>
      <c r="L187" s="21">
        <f>+L$1*'Delkostnadsindekser 2023'!H187*'Delkostnadsindekser 2023'!$L187/1000</f>
        <v>0</v>
      </c>
      <c r="N187" s="21">
        <f>+N$1*'Delkostnadsindekser 2023'!I187*'Delkostnadsindekser 2023'!$L187/1000</f>
        <v>0</v>
      </c>
      <c r="P187" s="21">
        <f>+P$1*'Delkostnadsindekser 2023'!J187*'Delkostnadsindekser 2023'!$L187/1000</f>
        <v>0</v>
      </c>
      <c r="R187" s="21">
        <f>+R$1*'Delkostnadsindekser 2023'!C187*'Delkostnadsindekser 2023'!$L187/1000</f>
        <v>0</v>
      </c>
    </row>
    <row r="188" spans="1:18" ht="13">
      <c r="A188" s="4">
        <v>3448</v>
      </c>
      <c r="B188" s="1" t="s">
        <v>68</v>
      </c>
      <c r="D188" s="21">
        <f>+D$1*'Delkostnadsindekser 2023'!D188*'Delkostnadsindekser 2023'!$L188/1000</f>
        <v>0</v>
      </c>
      <c r="F188" s="21">
        <f>+F$1*'Delkostnadsindekser 2023'!E188*'Delkostnadsindekser 2023'!$L188/1000</f>
        <v>0</v>
      </c>
      <c r="H188" s="21">
        <f>+H$1*'Delkostnadsindekser 2023'!F188*'Delkostnadsindekser 2023'!$L188/1000</f>
        <v>0</v>
      </c>
      <c r="J188" s="21">
        <f>+J$1*'Delkostnadsindekser 2023'!G188*'Delkostnadsindekser 2023'!$L188/1000</f>
        <v>0</v>
      </c>
      <c r="L188" s="21">
        <f>+L$1*'Delkostnadsindekser 2023'!H188*'Delkostnadsindekser 2023'!$L188/1000</f>
        <v>0</v>
      </c>
      <c r="N188" s="21">
        <f>+N$1*'Delkostnadsindekser 2023'!I188*'Delkostnadsindekser 2023'!$L188/1000</f>
        <v>0</v>
      </c>
      <c r="P188" s="21">
        <f>+P$1*'Delkostnadsindekser 2023'!J188*'Delkostnadsindekser 2023'!$L188/1000</f>
        <v>0</v>
      </c>
      <c r="R188" s="21">
        <f>+R$1*'Delkostnadsindekser 2023'!C188*'Delkostnadsindekser 2023'!$L188/1000</f>
        <v>0</v>
      </c>
    </row>
    <row r="189" spans="1:18" ht="13">
      <c r="A189" s="4">
        <v>3449</v>
      </c>
      <c r="B189" s="1" t="s">
        <v>69</v>
      </c>
      <c r="D189" s="21">
        <f>+D$1*'Delkostnadsindekser 2023'!D189*'Delkostnadsindekser 2023'!$L189/1000</f>
        <v>0</v>
      </c>
      <c r="F189" s="21">
        <f>+F$1*'Delkostnadsindekser 2023'!E189*'Delkostnadsindekser 2023'!$L189/1000</f>
        <v>0</v>
      </c>
      <c r="H189" s="21">
        <f>+H$1*'Delkostnadsindekser 2023'!F189*'Delkostnadsindekser 2023'!$L189/1000</f>
        <v>0</v>
      </c>
      <c r="J189" s="21">
        <f>+J$1*'Delkostnadsindekser 2023'!G189*'Delkostnadsindekser 2023'!$L189/1000</f>
        <v>0</v>
      </c>
      <c r="L189" s="21">
        <f>+L$1*'Delkostnadsindekser 2023'!H189*'Delkostnadsindekser 2023'!$L189/1000</f>
        <v>0</v>
      </c>
      <c r="N189" s="21">
        <f>+N$1*'Delkostnadsindekser 2023'!I189*'Delkostnadsindekser 2023'!$L189/1000</f>
        <v>0</v>
      </c>
      <c r="P189" s="21">
        <f>+P$1*'Delkostnadsindekser 2023'!J189*'Delkostnadsindekser 2023'!$L189/1000</f>
        <v>0</v>
      </c>
      <c r="R189" s="21">
        <f>+R$1*'Delkostnadsindekser 2023'!C189*'Delkostnadsindekser 2023'!$L189/1000</f>
        <v>0</v>
      </c>
    </row>
    <row r="190" spans="1:18" ht="13">
      <c r="A190" s="4">
        <v>3450</v>
      </c>
      <c r="B190" s="1" t="s">
        <v>70</v>
      </c>
      <c r="D190" s="21">
        <f>+D$1*'Delkostnadsindekser 2023'!D190*'Delkostnadsindekser 2023'!$L190/1000</f>
        <v>0</v>
      </c>
      <c r="F190" s="21">
        <f>+F$1*'Delkostnadsindekser 2023'!E190*'Delkostnadsindekser 2023'!$L190/1000</f>
        <v>0</v>
      </c>
      <c r="H190" s="21">
        <f>+H$1*'Delkostnadsindekser 2023'!F190*'Delkostnadsindekser 2023'!$L190/1000</f>
        <v>0</v>
      </c>
      <c r="J190" s="21">
        <f>+J$1*'Delkostnadsindekser 2023'!G190*'Delkostnadsindekser 2023'!$L190/1000</f>
        <v>0</v>
      </c>
      <c r="L190" s="21">
        <f>+L$1*'Delkostnadsindekser 2023'!H190*'Delkostnadsindekser 2023'!$L190/1000</f>
        <v>0</v>
      </c>
      <c r="N190" s="21">
        <f>+N$1*'Delkostnadsindekser 2023'!I190*'Delkostnadsindekser 2023'!$L190/1000</f>
        <v>0</v>
      </c>
      <c r="P190" s="21">
        <f>+P$1*'Delkostnadsindekser 2023'!J190*'Delkostnadsindekser 2023'!$L190/1000</f>
        <v>0</v>
      </c>
      <c r="R190" s="21">
        <f>+R$1*'Delkostnadsindekser 2023'!C190*'Delkostnadsindekser 2023'!$L190/1000</f>
        <v>0</v>
      </c>
    </row>
    <row r="191" spans="1:18" ht="13">
      <c r="A191" s="4">
        <v>3451</v>
      </c>
      <c r="B191" s="1" t="s">
        <v>71</v>
      </c>
      <c r="D191" s="21">
        <f>+D$1*'Delkostnadsindekser 2023'!D191*'Delkostnadsindekser 2023'!$L191/1000</f>
        <v>0</v>
      </c>
      <c r="F191" s="21">
        <f>+F$1*'Delkostnadsindekser 2023'!E191*'Delkostnadsindekser 2023'!$L191/1000</f>
        <v>0</v>
      </c>
      <c r="H191" s="21">
        <f>+H$1*'Delkostnadsindekser 2023'!F191*'Delkostnadsindekser 2023'!$L191/1000</f>
        <v>0</v>
      </c>
      <c r="J191" s="21">
        <f>+J$1*'Delkostnadsindekser 2023'!G191*'Delkostnadsindekser 2023'!$L191/1000</f>
        <v>0</v>
      </c>
      <c r="L191" s="21">
        <f>+L$1*'Delkostnadsindekser 2023'!H191*'Delkostnadsindekser 2023'!$L191/1000</f>
        <v>0</v>
      </c>
      <c r="N191" s="21">
        <f>+N$1*'Delkostnadsindekser 2023'!I191*'Delkostnadsindekser 2023'!$L191/1000</f>
        <v>0</v>
      </c>
      <c r="P191" s="21">
        <f>+P$1*'Delkostnadsindekser 2023'!J191*'Delkostnadsindekser 2023'!$L191/1000</f>
        <v>0</v>
      </c>
      <c r="R191" s="21">
        <f>+R$1*'Delkostnadsindekser 2023'!C191*'Delkostnadsindekser 2023'!$L191/1000</f>
        <v>0</v>
      </c>
    </row>
    <row r="192" spans="1:18" ht="13">
      <c r="A192" s="4">
        <v>3452</v>
      </c>
      <c r="B192" s="1" t="s">
        <v>72</v>
      </c>
      <c r="D192" s="21">
        <f>+D$1*'Delkostnadsindekser 2023'!D192*'Delkostnadsindekser 2023'!$L192/1000</f>
        <v>0</v>
      </c>
      <c r="F192" s="21">
        <f>+F$1*'Delkostnadsindekser 2023'!E192*'Delkostnadsindekser 2023'!$L192/1000</f>
        <v>0</v>
      </c>
      <c r="H192" s="21">
        <f>+H$1*'Delkostnadsindekser 2023'!F192*'Delkostnadsindekser 2023'!$L192/1000</f>
        <v>0</v>
      </c>
      <c r="J192" s="21">
        <f>+J$1*'Delkostnadsindekser 2023'!G192*'Delkostnadsindekser 2023'!$L192/1000</f>
        <v>0</v>
      </c>
      <c r="L192" s="21">
        <f>+L$1*'Delkostnadsindekser 2023'!H192*'Delkostnadsindekser 2023'!$L192/1000</f>
        <v>0</v>
      </c>
      <c r="N192" s="21">
        <f>+N$1*'Delkostnadsindekser 2023'!I192*'Delkostnadsindekser 2023'!$L192/1000</f>
        <v>0</v>
      </c>
      <c r="P192" s="21">
        <f>+P$1*'Delkostnadsindekser 2023'!J192*'Delkostnadsindekser 2023'!$L192/1000</f>
        <v>0</v>
      </c>
      <c r="R192" s="21">
        <f>+R$1*'Delkostnadsindekser 2023'!C192*'Delkostnadsindekser 2023'!$L192/1000</f>
        <v>0</v>
      </c>
    </row>
    <row r="193" spans="1:18" ht="13">
      <c r="A193" s="4">
        <v>3453</v>
      </c>
      <c r="B193" s="1" t="s">
        <v>73</v>
      </c>
      <c r="D193" s="21">
        <f>+D$1*'Delkostnadsindekser 2023'!D193*'Delkostnadsindekser 2023'!$L193/1000</f>
        <v>0</v>
      </c>
      <c r="F193" s="21">
        <f>+F$1*'Delkostnadsindekser 2023'!E193*'Delkostnadsindekser 2023'!$L193/1000</f>
        <v>0</v>
      </c>
      <c r="H193" s="21">
        <f>+H$1*'Delkostnadsindekser 2023'!F193*'Delkostnadsindekser 2023'!$L193/1000</f>
        <v>0</v>
      </c>
      <c r="J193" s="21">
        <f>+J$1*'Delkostnadsindekser 2023'!G193*'Delkostnadsindekser 2023'!$L193/1000</f>
        <v>0</v>
      </c>
      <c r="L193" s="21">
        <f>+L$1*'Delkostnadsindekser 2023'!H193*'Delkostnadsindekser 2023'!$L193/1000</f>
        <v>0</v>
      </c>
      <c r="N193" s="21">
        <f>+N$1*'Delkostnadsindekser 2023'!I193*'Delkostnadsindekser 2023'!$L193/1000</f>
        <v>0</v>
      </c>
      <c r="P193" s="21">
        <f>+P$1*'Delkostnadsindekser 2023'!J193*'Delkostnadsindekser 2023'!$L193/1000</f>
        <v>0</v>
      </c>
      <c r="R193" s="21">
        <f>+R$1*'Delkostnadsindekser 2023'!C193*'Delkostnadsindekser 2023'!$L193/1000</f>
        <v>0</v>
      </c>
    </row>
    <row r="194" spans="1:18" ht="13">
      <c r="A194" s="4">
        <v>3454</v>
      </c>
      <c r="B194" s="1" t="s">
        <v>74</v>
      </c>
      <c r="D194" s="21">
        <f>+D$1*'Delkostnadsindekser 2023'!D194*'Delkostnadsindekser 2023'!$L194/1000</f>
        <v>0</v>
      </c>
      <c r="F194" s="21">
        <f>+F$1*'Delkostnadsindekser 2023'!E194*'Delkostnadsindekser 2023'!$L194/1000</f>
        <v>0</v>
      </c>
      <c r="H194" s="21">
        <f>+H$1*'Delkostnadsindekser 2023'!F194*'Delkostnadsindekser 2023'!$L194/1000</f>
        <v>0</v>
      </c>
      <c r="J194" s="21">
        <f>+J$1*'Delkostnadsindekser 2023'!G194*'Delkostnadsindekser 2023'!$L194/1000</f>
        <v>0</v>
      </c>
      <c r="L194" s="21">
        <f>+L$1*'Delkostnadsindekser 2023'!H194*'Delkostnadsindekser 2023'!$L194/1000</f>
        <v>0</v>
      </c>
      <c r="N194" s="21">
        <f>+N$1*'Delkostnadsindekser 2023'!I194*'Delkostnadsindekser 2023'!$L194/1000</f>
        <v>0</v>
      </c>
      <c r="P194" s="21">
        <f>+P$1*'Delkostnadsindekser 2023'!J194*'Delkostnadsindekser 2023'!$L194/1000</f>
        <v>0</v>
      </c>
      <c r="R194" s="21">
        <f>+R$1*'Delkostnadsindekser 2023'!C194*'Delkostnadsindekser 2023'!$L194/1000</f>
        <v>0</v>
      </c>
    </row>
    <row r="195" spans="1:18" ht="13">
      <c r="A195" s="4">
        <v>3801</v>
      </c>
      <c r="B195" s="1" t="s">
        <v>91</v>
      </c>
      <c r="D195" s="21">
        <f>+D$1*'Delkostnadsindekser 2023'!D195*'Delkostnadsindekser 2023'!$L195/1000</f>
        <v>0</v>
      </c>
      <c r="F195" s="21">
        <f>+F$1*'Delkostnadsindekser 2023'!E195*'Delkostnadsindekser 2023'!$L195/1000</f>
        <v>0</v>
      </c>
      <c r="H195" s="21">
        <f>+H$1*'Delkostnadsindekser 2023'!F195*'Delkostnadsindekser 2023'!$L195/1000</f>
        <v>0</v>
      </c>
      <c r="J195" s="21">
        <f>+J$1*'Delkostnadsindekser 2023'!G195*'Delkostnadsindekser 2023'!$L195/1000</f>
        <v>0</v>
      </c>
      <c r="L195" s="21">
        <f>+L$1*'Delkostnadsindekser 2023'!H195*'Delkostnadsindekser 2023'!$L195/1000</f>
        <v>0</v>
      </c>
      <c r="N195" s="21">
        <f>+N$1*'Delkostnadsindekser 2023'!I195*'Delkostnadsindekser 2023'!$L195/1000</f>
        <v>0</v>
      </c>
      <c r="P195" s="21">
        <f>+P$1*'Delkostnadsindekser 2023'!J195*'Delkostnadsindekser 2023'!$L195/1000</f>
        <v>0</v>
      </c>
      <c r="R195" s="21">
        <f>+R$1*'Delkostnadsindekser 2023'!C195*'Delkostnadsindekser 2023'!$L195/1000</f>
        <v>0</v>
      </c>
    </row>
    <row r="196" spans="1:18" ht="13">
      <c r="A196" s="4">
        <v>3802</v>
      </c>
      <c r="B196" s="1" t="s">
        <v>366</v>
      </c>
      <c r="D196" s="21">
        <f>+D$1*'Delkostnadsindekser 2023'!D196*'Delkostnadsindekser 2023'!$L196/1000</f>
        <v>0</v>
      </c>
      <c r="F196" s="21">
        <f>+F$1*'Delkostnadsindekser 2023'!E196*'Delkostnadsindekser 2023'!$L196/1000</f>
        <v>0</v>
      </c>
      <c r="H196" s="21">
        <f>+H$1*'Delkostnadsindekser 2023'!F196*'Delkostnadsindekser 2023'!$L196/1000</f>
        <v>0</v>
      </c>
      <c r="J196" s="21">
        <f>+J$1*'Delkostnadsindekser 2023'!G196*'Delkostnadsindekser 2023'!$L196/1000</f>
        <v>0</v>
      </c>
      <c r="L196" s="21">
        <f>+L$1*'Delkostnadsindekser 2023'!H196*'Delkostnadsindekser 2023'!$L196/1000</f>
        <v>0</v>
      </c>
      <c r="N196" s="21">
        <f>+N$1*'Delkostnadsindekser 2023'!I196*'Delkostnadsindekser 2023'!$L196/1000</f>
        <v>0</v>
      </c>
      <c r="P196" s="21">
        <f>+P$1*'Delkostnadsindekser 2023'!J196*'Delkostnadsindekser 2023'!$L196/1000</f>
        <v>0</v>
      </c>
      <c r="R196" s="21">
        <f>+R$1*'Delkostnadsindekser 2023'!C196*'Delkostnadsindekser 2023'!$L196/1000</f>
        <v>0</v>
      </c>
    </row>
    <row r="197" spans="1:18" ht="13">
      <c r="A197" s="4">
        <v>3803</v>
      </c>
      <c r="B197" s="1" t="s">
        <v>367</v>
      </c>
      <c r="D197" s="21">
        <f>+D$1*'Delkostnadsindekser 2023'!D197*'Delkostnadsindekser 2023'!$L197/1000</f>
        <v>0</v>
      </c>
      <c r="F197" s="21">
        <f>+F$1*'Delkostnadsindekser 2023'!E197*'Delkostnadsindekser 2023'!$L197/1000</f>
        <v>0</v>
      </c>
      <c r="H197" s="21">
        <f>+H$1*'Delkostnadsindekser 2023'!F197*'Delkostnadsindekser 2023'!$L197/1000</f>
        <v>0</v>
      </c>
      <c r="J197" s="21">
        <f>+J$1*'Delkostnadsindekser 2023'!G197*'Delkostnadsindekser 2023'!$L197/1000</f>
        <v>0</v>
      </c>
      <c r="L197" s="21">
        <f>+L$1*'Delkostnadsindekser 2023'!H197*'Delkostnadsindekser 2023'!$L197/1000</f>
        <v>0</v>
      </c>
      <c r="N197" s="21">
        <f>+N$1*'Delkostnadsindekser 2023'!I197*'Delkostnadsindekser 2023'!$L197/1000</f>
        <v>0</v>
      </c>
      <c r="P197" s="21">
        <f>+P$1*'Delkostnadsindekser 2023'!J197*'Delkostnadsindekser 2023'!$L197/1000</f>
        <v>0</v>
      </c>
      <c r="R197" s="21">
        <f>+R$1*'Delkostnadsindekser 2023'!C197*'Delkostnadsindekser 2023'!$L197/1000</f>
        <v>0</v>
      </c>
    </row>
    <row r="198" spans="1:18" ht="13">
      <c r="A198" s="4">
        <v>3804</v>
      </c>
      <c r="B198" s="1" t="s">
        <v>344</v>
      </c>
      <c r="D198" s="21">
        <f>+D$1*'Delkostnadsindekser 2023'!D198*'Delkostnadsindekser 2023'!$L198/1000</f>
        <v>0</v>
      </c>
      <c r="F198" s="21">
        <f>+F$1*'Delkostnadsindekser 2023'!E198*'Delkostnadsindekser 2023'!$L198/1000</f>
        <v>0</v>
      </c>
      <c r="H198" s="21">
        <f>+H$1*'Delkostnadsindekser 2023'!F198*'Delkostnadsindekser 2023'!$L198/1000</f>
        <v>0</v>
      </c>
      <c r="J198" s="21">
        <f>+J$1*'Delkostnadsindekser 2023'!G198*'Delkostnadsindekser 2023'!$L198/1000</f>
        <v>0</v>
      </c>
      <c r="L198" s="21">
        <f>+L$1*'Delkostnadsindekser 2023'!H198*'Delkostnadsindekser 2023'!$L198/1000</f>
        <v>0</v>
      </c>
      <c r="N198" s="21">
        <f>+N$1*'Delkostnadsindekser 2023'!I198*'Delkostnadsindekser 2023'!$L198/1000</f>
        <v>0</v>
      </c>
      <c r="P198" s="21">
        <f>+P$1*'Delkostnadsindekser 2023'!J198*'Delkostnadsindekser 2023'!$L198/1000</f>
        <v>0</v>
      </c>
      <c r="R198" s="21">
        <f>+R$1*'Delkostnadsindekser 2023'!C198*'Delkostnadsindekser 2023'!$L198/1000</f>
        <v>0</v>
      </c>
    </row>
    <row r="199" spans="1:18" ht="13">
      <c r="A199" s="4">
        <v>3805</v>
      </c>
      <c r="B199" s="1" t="s">
        <v>345</v>
      </c>
      <c r="D199" s="21">
        <f>+D$1*'Delkostnadsindekser 2023'!D199*'Delkostnadsindekser 2023'!$L199/1000</f>
        <v>0</v>
      </c>
      <c r="F199" s="21">
        <f>+F$1*'Delkostnadsindekser 2023'!E199*'Delkostnadsindekser 2023'!$L199/1000</f>
        <v>0</v>
      </c>
      <c r="H199" s="21">
        <f>+H$1*'Delkostnadsindekser 2023'!F199*'Delkostnadsindekser 2023'!$L199/1000</f>
        <v>0</v>
      </c>
      <c r="J199" s="21">
        <f>+J$1*'Delkostnadsindekser 2023'!G199*'Delkostnadsindekser 2023'!$L199/1000</f>
        <v>0</v>
      </c>
      <c r="L199" s="21">
        <f>+L$1*'Delkostnadsindekser 2023'!H199*'Delkostnadsindekser 2023'!$L199/1000</f>
        <v>0</v>
      </c>
      <c r="N199" s="21">
        <f>+N$1*'Delkostnadsindekser 2023'!I199*'Delkostnadsindekser 2023'!$L199/1000</f>
        <v>0</v>
      </c>
      <c r="P199" s="21">
        <f>+P$1*'Delkostnadsindekser 2023'!J199*'Delkostnadsindekser 2023'!$L199/1000</f>
        <v>0</v>
      </c>
      <c r="R199" s="21">
        <f>+R$1*'Delkostnadsindekser 2023'!C199*'Delkostnadsindekser 2023'!$L199/1000</f>
        <v>0</v>
      </c>
    </row>
    <row r="200" spans="1:18" ht="13">
      <c r="A200" s="4">
        <v>3806</v>
      </c>
      <c r="B200" s="1" t="s">
        <v>93</v>
      </c>
      <c r="D200" s="21">
        <f>+D$1*'Delkostnadsindekser 2023'!D200*'Delkostnadsindekser 2023'!$L200/1000</f>
        <v>0</v>
      </c>
      <c r="F200" s="21">
        <f>+F$1*'Delkostnadsindekser 2023'!E200*'Delkostnadsindekser 2023'!$L200/1000</f>
        <v>0</v>
      </c>
      <c r="H200" s="21">
        <f>+H$1*'Delkostnadsindekser 2023'!F200*'Delkostnadsindekser 2023'!$L200/1000</f>
        <v>0</v>
      </c>
      <c r="J200" s="21">
        <f>+J$1*'Delkostnadsindekser 2023'!G200*'Delkostnadsindekser 2023'!$L200/1000</f>
        <v>0</v>
      </c>
      <c r="L200" s="21">
        <f>+L$1*'Delkostnadsindekser 2023'!H200*'Delkostnadsindekser 2023'!$L200/1000</f>
        <v>0</v>
      </c>
      <c r="N200" s="21">
        <f>+N$1*'Delkostnadsindekser 2023'!I200*'Delkostnadsindekser 2023'!$L200/1000</f>
        <v>0</v>
      </c>
      <c r="P200" s="21">
        <f>+P$1*'Delkostnadsindekser 2023'!J200*'Delkostnadsindekser 2023'!$L200/1000</f>
        <v>0</v>
      </c>
      <c r="R200" s="21">
        <f>+R$1*'Delkostnadsindekser 2023'!C200*'Delkostnadsindekser 2023'!$L200/1000</f>
        <v>0</v>
      </c>
    </row>
    <row r="201" spans="1:18" ht="13">
      <c r="A201" s="4">
        <v>3807</v>
      </c>
      <c r="B201" s="1" t="s">
        <v>94</v>
      </c>
      <c r="D201" s="21">
        <f>+D$1*'Delkostnadsindekser 2023'!D201*'Delkostnadsindekser 2023'!$L201/1000</f>
        <v>0</v>
      </c>
      <c r="F201" s="21">
        <f>+F$1*'Delkostnadsindekser 2023'!E201*'Delkostnadsindekser 2023'!$L201/1000</f>
        <v>0</v>
      </c>
      <c r="H201" s="21">
        <f>+H$1*'Delkostnadsindekser 2023'!F201*'Delkostnadsindekser 2023'!$L201/1000</f>
        <v>0</v>
      </c>
      <c r="J201" s="21">
        <f>+J$1*'Delkostnadsindekser 2023'!G201*'Delkostnadsindekser 2023'!$L201/1000</f>
        <v>0</v>
      </c>
      <c r="L201" s="21">
        <f>+L$1*'Delkostnadsindekser 2023'!H201*'Delkostnadsindekser 2023'!$L201/1000</f>
        <v>0</v>
      </c>
      <c r="N201" s="21">
        <f>+N$1*'Delkostnadsindekser 2023'!I201*'Delkostnadsindekser 2023'!$L201/1000</f>
        <v>0</v>
      </c>
      <c r="P201" s="21">
        <f>+P$1*'Delkostnadsindekser 2023'!J201*'Delkostnadsindekser 2023'!$L201/1000</f>
        <v>0</v>
      </c>
      <c r="R201" s="21">
        <f>+R$1*'Delkostnadsindekser 2023'!C201*'Delkostnadsindekser 2023'!$L201/1000</f>
        <v>0</v>
      </c>
    </row>
    <row r="202" spans="1:18" ht="13">
      <c r="A202" s="4">
        <v>3808</v>
      </c>
      <c r="B202" s="1" t="s">
        <v>95</v>
      </c>
      <c r="D202" s="21">
        <f>+D$1*'Delkostnadsindekser 2023'!D202*'Delkostnadsindekser 2023'!$L202/1000</f>
        <v>0</v>
      </c>
      <c r="F202" s="21">
        <f>+F$1*'Delkostnadsindekser 2023'!E202*'Delkostnadsindekser 2023'!$L202/1000</f>
        <v>0</v>
      </c>
      <c r="H202" s="21">
        <f>+H$1*'Delkostnadsindekser 2023'!F202*'Delkostnadsindekser 2023'!$L202/1000</f>
        <v>0</v>
      </c>
      <c r="J202" s="21">
        <f>+J$1*'Delkostnadsindekser 2023'!G202*'Delkostnadsindekser 2023'!$L202/1000</f>
        <v>0</v>
      </c>
      <c r="L202" s="21">
        <f>+L$1*'Delkostnadsindekser 2023'!H202*'Delkostnadsindekser 2023'!$L202/1000</f>
        <v>0</v>
      </c>
      <c r="N202" s="21">
        <f>+N$1*'Delkostnadsindekser 2023'!I202*'Delkostnadsindekser 2023'!$L202/1000</f>
        <v>0</v>
      </c>
      <c r="P202" s="21">
        <f>+P$1*'Delkostnadsindekser 2023'!J202*'Delkostnadsindekser 2023'!$L202/1000</f>
        <v>0</v>
      </c>
      <c r="R202" s="21">
        <f>+R$1*'Delkostnadsindekser 2023'!C202*'Delkostnadsindekser 2023'!$L202/1000</f>
        <v>0</v>
      </c>
    </row>
    <row r="203" spans="1:18" ht="13">
      <c r="A203" s="4">
        <v>3811</v>
      </c>
      <c r="B203" s="1" t="s">
        <v>346</v>
      </c>
      <c r="D203" s="21">
        <f>+D$1*'Delkostnadsindekser 2023'!D203*'Delkostnadsindekser 2023'!$L203/1000</f>
        <v>0</v>
      </c>
      <c r="F203" s="21">
        <f>+F$1*'Delkostnadsindekser 2023'!E203*'Delkostnadsindekser 2023'!$L203/1000</f>
        <v>0</v>
      </c>
      <c r="H203" s="21">
        <f>+H$1*'Delkostnadsindekser 2023'!F203*'Delkostnadsindekser 2023'!$L203/1000</f>
        <v>0</v>
      </c>
      <c r="J203" s="21">
        <f>+J$1*'Delkostnadsindekser 2023'!G203*'Delkostnadsindekser 2023'!$L203/1000</f>
        <v>0</v>
      </c>
      <c r="L203" s="21">
        <f>+L$1*'Delkostnadsindekser 2023'!H203*'Delkostnadsindekser 2023'!$L203/1000</f>
        <v>0</v>
      </c>
      <c r="N203" s="21">
        <f>+N$1*'Delkostnadsindekser 2023'!I203*'Delkostnadsindekser 2023'!$L203/1000</f>
        <v>0</v>
      </c>
      <c r="P203" s="21">
        <f>+P$1*'Delkostnadsindekser 2023'!J203*'Delkostnadsindekser 2023'!$L203/1000</f>
        <v>0</v>
      </c>
      <c r="R203" s="21">
        <f>+R$1*'Delkostnadsindekser 2023'!C203*'Delkostnadsindekser 2023'!$L203/1000</f>
        <v>0</v>
      </c>
    </row>
    <row r="204" spans="1:18" ht="13">
      <c r="A204" s="4">
        <v>3812</v>
      </c>
      <c r="B204" s="1" t="s">
        <v>96</v>
      </c>
      <c r="D204" s="21">
        <f>+D$1*'Delkostnadsindekser 2023'!D204*'Delkostnadsindekser 2023'!$L204/1000</f>
        <v>0</v>
      </c>
      <c r="F204" s="21">
        <f>+F$1*'Delkostnadsindekser 2023'!E204*'Delkostnadsindekser 2023'!$L204/1000</f>
        <v>0</v>
      </c>
      <c r="H204" s="21">
        <f>+H$1*'Delkostnadsindekser 2023'!F204*'Delkostnadsindekser 2023'!$L204/1000</f>
        <v>0</v>
      </c>
      <c r="J204" s="21">
        <f>+J$1*'Delkostnadsindekser 2023'!G204*'Delkostnadsindekser 2023'!$L204/1000</f>
        <v>0</v>
      </c>
      <c r="L204" s="21">
        <f>+L$1*'Delkostnadsindekser 2023'!H204*'Delkostnadsindekser 2023'!$L204/1000</f>
        <v>0</v>
      </c>
      <c r="N204" s="21">
        <f>+N$1*'Delkostnadsindekser 2023'!I204*'Delkostnadsindekser 2023'!$L204/1000</f>
        <v>0</v>
      </c>
      <c r="P204" s="21">
        <f>+P$1*'Delkostnadsindekser 2023'!J204*'Delkostnadsindekser 2023'!$L204/1000</f>
        <v>0</v>
      </c>
      <c r="R204" s="21">
        <f>+R$1*'Delkostnadsindekser 2023'!C204*'Delkostnadsindekser 2023'!$L204/1000</f>
        <v>0</v>
      </c>
    </row>
    <row r="205" spans="1:18" ht="13">
      <c r="A205" s="4">
        <v>3813</v>
      </c>
      <c r="B205" s="1" t="s">
        <v>97</v>
      </c>
      <c r="D205" s="21">
        <f>+D$1*'Delkostnadsindekser 2023'!D205*'Delkostnadsindekser 2023'!$L205/1000</f>
        <v>0</v>
      </c>
      <c r="F205" s="21">
        <f>+F$1*'Delkostnadsindekser 2023'!E205*'Delkostnadsindekser 2023'!$L205/1000</f>
        <v>0</v>
      </c>
      <c r="H205" s="21">
        <f>+H$1*'Delkostnadsindekser 2023'!F205*'Delkostnadsindekser 2023'!$L205/1000</f>
        <v>0</v>
      </c>
      <c r="J205" s="21">
        <f>+J$1*'Delkostnadsindekser 2023'!G205*'Delkostnadsindekser 2023'!$L205/1000</f>
        <v>0</v>
      </c>
      <c r="L205" s="21">
        <f>+L$1*'Delkostnadsindekser 2023'!H205*'Delkostnadsindekser 2023'!$L205/1000</f>
        <v>0</v>
      </c>
      <c r="N205" s="21">
        <f>+N$1*'Delkostnadsindekser 2023'!I205*'Delkostnadsindekser 2023'!$L205/1000</f>
        <v>0</v>
      </c>
      <c r="P205" s="21">
        <f>+P$1*'Delkostnadsindekser 2023'!J205*'Delkostnadsindekser 2023'!$L205/1000</f>
        <v>0</v>
      </c>
      <c r="R205" s="21">
        <f>+R$1*'Delkostnadsindekser 2023'!C205*'Delkostnadsindekser 2023'!$L205/1000</f>
        <v>0</v>
      </c>
    </row>
    <row r="206" spans="1:18" ht="13">
      <c r="A206" s="4">
        <v>3814</v>
      </c>
      <c r="B206" s="1" t="s">
        <v>98</v>
      </c>
      <c r="D206" s="21">
        <f>+D$1*'Delkostnadsindekser 2023'!D206*'Delkostnadsindekser 2023'!$L206/1000</f>
        <v>0</v>
      </c>
      <c r="F206" s="21">
        <f>+F$1*'Delkostnadsindekser 2023'!E206*'Delkostnadsindekser 2023'!$L206/1000</f>
        <v>0</v>
      </c>
      <c r="H206" s="21">
        <f>+H$1*'Delkostnadsindekser 2023'!F206*'Delkostnadsindekser 2023'!$L206/1000</f>
        <v>0</v>
      </c>
      <c r="J206" s="21">
        <f>+J$1*'Delkostnadsindekser 2023'!G206*'Delkostnadsindekser 2023'!$L206/1000</f>
        <v>0</v>
      </c>
      <c r="L206" s="21">
        <f>+L$1*'Delkostnadsindekser 2023'!H206*'Delkostnadsindekser 2023'!$L206/1000</f>
        <v>0</v>
      </c>
      <c r="N206" s="21">
        <f>+N$1*'Delkostnadsindekser 2023'!I206*'Delkostnadsindekser 2023'!$L206/1000</f>
        <v>0</v>
      </c>
      <c r="P206" s="21">
        <f>+P$1*'Delkostnadsindekser 2023'!J206*'Delkostnadsindekser 2023'!$L206/1000</f>
        <v>0</v>
      </c>
      <c r="R206" s="21">
        <f>+R$1*'Delkostnadsindekser 2023'!C206*'Delkostnadsindekser 2023'!$L206/1000</f>
        <v>0</v>
      </c>
    </row>
    <row r="207" spans="1:18" ht="13">
      <c r="A207" s="4">
        <v>3815</v>
      </c>
      <c r="B207" s="1" t="s">
        <v>99</v>
      </c>
      <c r="D207" s="21">
        <f>+D$1*'Delkostnadsindekser 2023'!D207*'Delkostnadsindekser 2023'!$L207/1000</f>
        <v>0</v>
      </c>
      <c r="F207" s="21">
        <f>+F$1*'Delkostnadsindekser 2023'!E207*'Delkostnadsindekser 2023'!$L207/1000</f>
        <v>0</v>
      </c>
      <c r="H207" s="21">
        <f>+H$1*'Delkostnadsindekser 2023'!F207*'Delkostnadsindekser 2023'!$L207/1000</f>
        <v>0</v>
      </c>
      <c r="J207" s="21">
        <f>+J$1*'Delkostnadsindekser 2023'!G207*'Delkostnadsindekser 2023'!$L207/1000</f>
        <v>0</v>
      </c>
      <c r="L207" s="21">
        <f>+L$1*'Delkostnadsindekser 2023'!H207*'Delkostnadsindekser 2023'!$L207/1000</f>
        <v>0</v>
      </c>
      <c r="N207" s="21">
        <f>+N$1*'Delkostnadsindekser 2023'!I207*'Delkostnadsindekser 2023'!$L207/1000</f>
        <v>0</v>
      </c>
      <c r="P207" s="21">
        <f>+P$1*'Delkostnadsindekser 2023'!J207*'Delkostnadsindekser 2023'!$L207/1000</f>
        <v>0</v>
      </c>
      <c r="R207" s="21">
        <f>+R$1*'Delkostnadsindekser 2023'!C207*'Delkostnadsindekser 2023'!$L207/1000</f>
        <v>0</v>
      </c>
    </row>
    <row r="208" spans="1:18" ht="13">
      <c r="A208" s="4">
        <v>3816</v>
      </c>
      <c r="B208" s="1" t="s">
        <v>100</v>
      </c>
      <c r="D208" s="21">
        <f>+D$1*'Delkostnadsindekser 2023'!D208*'Delkostnadsindekser 2023'!$L208/1000</f>
        <v>0</v>
      </c>
      <c r="F208" s="21">
        <f>+F$1*'Delkostnadsindekser 2023'!E208*'Delkostnadsindekser 2023'!$L208/1000</f>
        <v>0</v>
      </c>
      <c r="H208" s="21">
        <f>+H$1*'Delkostnadsindekser 2023'!F208*'Delkostnadsindekser 2023'!$L208/1000</f>
        <v>0</v>
      </c>
      <c r="J208" s="21">
        <f>+J$1*'Delkostnadsindekser 2023'!G208*'Delkostnadsindekser 2023'!$L208/1000</f>
        <v>0</v>
      </c>
      <c r="L208" s="21">
        <f>+L$1*'Delkostnadsindekser 2023'!H208*'Delkostnadsindekser 2023'!$L208/1000</f>
        <v>0</v>
      </c>
      <c r="N208" s="21">
        <f>+N$1*'Delkostnadsindekser 2023'!I208*'Delkostnadsindekser 2023'!$L208/1000</f>
        <v>0</v>
      </c>
      <c r="P208" s="21">
        <f>+P$1*'Delkostnadsindekser 2023'!J208*'Delkostnadsindekser 2023'!$L208/1000</f>
        <v>0</v>
      </c>
      <c r="R208" s="21">
        <f>+R$1*'Delkostnadsindekser 2023'!C208*'Delkostnadsindekser 2023'!$L208/1000</f>
        <v>0</v>
      </c>
    </row>
    <row r="209" spans="1:18" ht="13">
      <c r="A209" s="4">
        <v>3817</v>
      </c>
      <c r="B209" s="1" t="s">
        <v>368</v>
      </c>
      <c r="D209" s="21">
        <f>+D$1*'Delkostnadsindekser 2023'!D209*'Delkostnadsindekser 2023'!$L209/1000</f>
        <v>0</v>
      </c>
      <c r="F209" s="21">
        <f>+F$1*'Delkostnadsindekser 2023'!E209*'Delkostnadsindekser 2023'!$L209/1000</f>
        <v>0</v>
      </c>
      <c r="H209" s="21">
        <f>+H$1*'Delkostnadsindekser 2023'!F209*'Delkostnadsindekser 2023'!$L209/1000</f>
        <v>0</v>
      </c>
      <c r="J209" s="21">
        <f>+J$1*'Delkostnadsindekser 2023'!G209*'Delkostnadsindekser 2023'!$L209/1000</f>
        <v>0</v>
      </c>
      <c r="L209" s="21">
        <f>+L$1*'Delkostnadsindekser 2023'!H209*'Delkostnadsindekser 2023'!$L209/1000</f>
        <v>0</v>
      </c>
      <c r="N209" s="21">
        <f>+N$1*'Delkostnadsindekser 2023'!I209*'Delkostnadsindekser 2023'!$L209/1000</f>
        <v>0</v>
      </c>
      <c r="P209" s="21">
        <f>+P$1*'Delkostnadsindekser 2023'!J209*'Delkostnadsindekser 2023'!$L209/1000</f>
        <v>0</v>
      </c>
      <c r="R209" s="21">
        <f>+R$1*'Delkostnadsindekser 2023'!C209*'Delkostnadsindekser 2023'!$L209/1000</f>
        <v>0</v>
      </c>
    </row>
    <row r="210" spans="1:18" ht="13">
      <c r="A210" s="4">
        <v>3818</v>
      </c>
      <c r="B210" s="1" t="s">
        <v>102</v>
      </c>
      <c r="D210" s="21">
        <f>+D$1*'Delkostnadsindekser 2023'!D210*'Delkostnadsindekser 2023'!$L210/1000</f>
        <v>0</v>
      </c>
      <c r="F210" s="21">
        <f>+F$1*'Delkostnadsindekser 2023'!E210*'Delkostnadsindekser 2023'!$L210/1000</f>
        <v>0</v>
      </c>
      <c r="H210" s="21">
        <f>+H$1*'Delkostnadsindekser 2023'!F210*'Delkostnadsindekser 2023'!$L210/1000</f>
        <v>0</v>
      </c>
      <c r="J210" s="21">
        <f>+J$1*'Delkostnadsindekser 2023'!G210*'Delkostnadsindekser 2023'!$L210/1000</f>
        <v>0</v>
      </c>
      <c r="L210" s="21">
        <f>+L$1*'Delkostnadsindekser 2023'!H210*'Delkostnadsindekser 2023'!$L210/1000</f>
        <v>0</v>
      </c>
      <c r="N210" s="21">
        <f>+N$1*'Delkostnadsindekser 2023'!I210*'Delkostnadsindekser 2023'!$L210/1000</f>
        <v>0</v>
      </c>
      <c r="P210" s="21">
        <f>+P$1*'Delkostnadsindekser 2023'!J210*'Delkostnadsindekser 2023'!$L210/1000</f>
        <v>0</v>
      </c>
      <c r="R210" s="21">
        <f>+R$1*'Delkostnadsindekser 2023'!C210*'Delkostnadsindekser 2023'!$L210/1000</f>
        <v>0</v>
      </c>
    </row>
    <row r="211" spans="1:18" ht="13">
      <c r="A211" s="4">
        <v>3819</v>
      </c>
      <c r="B211" s="1" t="s">
        <v>103</v>
      </c>
      <c r="D211" s="21">
        <f>+D$1*'Delkostnadsindekser 2023'!D211*'Delkostnadsindekser 2023'!$L211/1000</f>
        <v>0</v>
      </c>
      <c r="F211" s="21">
        <f>+F$1*'Delkostnadsindekser 2023'!E211*'Delkostnadsindekser 2023'!$L211/1000</f>
        <v>0</v>
      </c>
      <c r="H211" s="21">
        <f>+H$1*'Delkostnadsindekser 2023'!F211*'Delkostnadsindekser 2023'!$L211/1000</f>
        <v>0</v>
      </c>
      <c r="J211" s="21">
        <f>+J$1*'Delkostnadsindekser 2023'!G211*'Delkostnadsindekser 2023'!$L211/1000</f>
        <v>0</v>
      </c>
      <c r="L211" s="21">
        <f>+L$1*'Delkostnadsindekser 2023'!H211*'Delkostnadsindekser 2023'!$L211/1000</f>
        <v>0</v>
      </c>
      <c r="N211" s="21">
        <f>+N$1*'Delkostnadsindekser 2023'!I211*'Delkostnadsindekser 2023'!$L211/1000</f>
        <v>0</v>
      </c>
      <c r="P211" s="21">
        <f>+P$1*'Delkostnadsindekser 2023'!J211*'Delkostnadsindekser 2023'!$L211/1000</f>
        <v>0</v>
      </c>
      <c r="R211" s="21">
        <f>+R$1*'Delkostnadsindekser 2023'!C211*'Delkostnadsindekser 2023'!$L211/1000</f>
        <v>0</v>
      </c>
    </row>
    <row r="212" spans="1:18" ht="13">
      <c r="A212" s="4">
        <v>3820</v>
      </c>
      <c r="B212" s="1" t="s">
        <v>104</v>
      </c>
      <c r="D212" s="21">
        <f>+D$1*'Delkostnadsindekser 2023'!D212*'Delkostnadsindekser 2023'!$L212/1000</f>
        <v>0</v>
      </c>
      <c r="F212" s="21">
        <f>+F$1*'Delkostnadsindekser 2023'!E212*'Delkostnadsindekser 2023'!$L212/1000</f>
        <v>0</v>
      </c>
      <c r="H212" s="21">
        <f>+H$1*'Delkostnadsindekser 2023'!F212*'Delkostnadsindekser 2023'!$L212/1000</f>
        <v>0</v>
      </c>
      <c r="J212" s="21">
        <f>+J$1*'Delkostnadsindekser 2023'!G212*'Delkostnadsindekser 2023'!$L212/1000</f>
        <v>0</v>
      </c>
      <c r="L212" s="21">
        <f>+L$1*'Delkostnadsindekser 2023'!H212*'Delkostnadsindekser 2023'!$L212/1000</f>
        <v>0</v>
      </c>
      <c r="N212" s="21">
        <f>+N$1*'Delkostnadsindekser 2023'!I212*'Delkostnadsindekser 2023'!$L212/1000</f>
        <v>0</v>
      </c>
      <c r="P212" s="21">
        <f>+P$1*'Delkostnadsindekser 2023'!J212*'Delkostnadsindekser 2023'!$L212/1000</f>
        <v>0</v>
      </c>
      <c r="R212" s="21">
        <f>+R$1*'Delkostnadsindekser 2023'!C212*'Delkostnadsindekser 2023'!$L212/1000</f>
        <v>0</v>
      </c>
    </row>
    <row r="213" spans="1:18" ht="13">
      <c r="A213" s="4">
        <v>3821</v>
      </c>
      <c r="B213" s="1" t="s">
        <v>105</v>
      </c>
      <c r="D213" s="21">
        <f>+D$1*'Delkostnadsindekser 2023'!D213*'Delkostnadsindekser 2023'!$L213/1000</f>
        <v>0</v>
      </c>
      <c r="F213" s="21">
        <f>+F$1*'Delkostnadsindekser 2023'!E213*'Delkostnadsindekser 2023'!$L213/1000</f>
        <v>0</v>
      </c>
      <c r="H213" s="21">
        <f>+H$1*'Delkostnadsindekser 2023'!F213*'Delkostnadsindekser 2023'!$L213/1000</f>
        <v>0</v>
      </c>
      <c r="J213" s="21">
        <f>+J$1*'Delkostnadsindekser 2023'!G213*'Delkostnadsindekser 2023'!$L213/1000</f>
        <v>0</v>
      </c>
      <c r="L213" s="21">
        <f>+L$1*'Delkostnadsindekser 2023'!H213*'Delkostnadsindekser 2023'!$L213/1000</f>
        <v>0</v>
      </c>
      <c r="N213" s="21">
        <f>+N$1*'Delkostnadsindekser 2023'!I213*'Delkostnadsindekser 2023'!$L213/1000</f>
        <v>0</v>
      </c>
      <c r="P213" s="21">
        <f>+P$1*'Delkostnadsindekser 2023'!J213*'Delkostnadsindekser 2023'!$L213/1000</f>
        <v>0</v>
      </c>
      <c r="R213" s="21">
        <f>+R$1*'Delkostnadsindekser 2023'!C213*'Delkostnadsindekser 2023'!$L213/1000</f>
        <v>0</v>
      </c>
    </row>
    <row r="214" spans="1:18" ht="13">
      <c r="A214" s="4">
        <v>3822</v>
      </c>
      <c r="B214" s="1" t="s">
        <v>106</v>
      </c>
      <c r="D214" s="21">
        <f>+D$1*'Delkostnadsindekser 2023'!D214*'Delkostnadsindekser 2023'!$L214/1000</f>
        <v>0</v>
      </c>
      <c r="F214" s="21">
        <f>+F$1*'Delkostnadsindekser 2023'!E214*'Delkostnadsindekser 2023'!$L214/1000</f>
        <v>0</v>
      </c>
      <c r="H214" s="21">
        <f>+H$1*'Delkostnadsindekser 2023'!F214*'Delkostnadsindekser 2023'!$L214/1000</f>
        <v>0</v>
      </c>
      <c r="J214" s="21">
        <f>+J$1*'Delkostnadsindekser 2023'!G214*'Delkostnadsindekser 2023'!$L214/1000</f>
        <v>0</v>
      </c>
      <c r="L214" s="21">
        <f>+L$1*'Delkostnadsindekser 2023'!H214*'Delkostnadsindekser 2023'!$L214/1000</f>
        <v>0</v>
      </c>
      <c r="N214" s="21">
        <f>+N$1*'Delkostnadsindekser 2023'!I214*'Delkostnadsindekser 2023'!$L214/1000</f>
        <v>0</v>
      </c>
      <c r="P214" s="21">
        <f>+P$1*'Delkostnadsindekser 2023'!J214*'Delkostnadsindekser 2023'!$L214/1000</f>
        <v>0</v>
      </c>
      <c r="R214" s="21">
        <f>+R$1*'Delkostnadsindekser 2023'!C214*'Delkostnadsindekser 2023'!$L214/1000</f>
        <v>0</v>
      </c>
    </row>
    <row r="215" spans="1:18" ht="13">
      <c r="A215" s="4">
        <v>3823</v>
      </c>
      <c r="B215" s="1" t="s">
        <v>107</v>
      </c>
      <c r="D215" s="21">
        <f>+D$1*'Delkostnadsindekser 2023'!D215*'Delkostnadsindekser 2023'!$L215/1000</f>
        <v>0</v>
      </c>
      <c r="F215" s="21">
        <f>+F$1*'Delkostnadsindekser 2023'!E215*'Delkostnadsindekser 2023'!$L215/1000</f>
        <v>0</v>
      </c>
      <c r="H215" s="21">
        <f>+H$1*'Delkostnadsindekser 2023'!F215*'Delkostnadsindekser 2023'!$L215/1000</f>
        <v>0</v>
      </c>
      <c r="J215" s="21">
        <f>+J$1*'Delkostnadsindekser 2023'!G215*'Delkostnadsindekser 2023'!$L215/1000</f>
        <v>0</v>
      </c>
      <c r="L215" s="21">
        <f>+L$1*'Delkostnadsindekser 2023'!H215*'Delkostnadsindekser 2023'!$L215/1000</f>
        <v>0</v>
      </c>
      <c r="N215" s="21">
        <f>+N$1*'Delkostnadsindekser 2023'!I215*'Delkostnadsindekser 2023'!$L215/1000</f>
        <v>0</v>
      </c>
      <c r="P215" s="21">
        <f>+P$1*'Delkostnadsindekser 2023'!J215*'Delkostnadsindekser 2023'!$L215/1000</f>
        <v>0</v>
      </c>
      <c r="R215" s="21">
        <f>+R$1*'Delkostnadsindekser 2023'!C215*'Delkostnadsindekser 2023'!$L215/1000</f>
        <v>0</v>
      </c>
    </row>
    <row r="216" spans="1:18" ht="13">
      <c r="A216" s="4">
        <v>3824</v>
      </c>
      <c r="B216" s="1" t="s">
        <v>108</v>
      </c>
      <c r="D216" s="21">
        <f>+D$1*'Delkostnadsindekser 2023'!D216*'Delkostnadsindekser 2023'!$L216/1000</f>
        <v>0</v>
      </c>
      <c r="F216" s="21">
        <f>+F$1*'Delkostnadsindekser 2023'!E216*'Delkostnadsindekser 2023'!$L216/1000</f>
        <v>0</v>
      </c>
      <c r="H216" s="21">
        <f>+H$1*'Delkostnadsindekser 2023'!F216*'Delkostnadsindekser 2023'!$L216/1000</f>
        <v>0</v>
      </c>
      <c r="J216" s="21">
        <f>+J$1*'Delkostnadsindekser 2023'!G216*'Delkostnadsindekser 2023'!$L216/1000</f>
        <v>0</v>
      </c>
      <c r="L216" s="21">
        <f>+L$1*'Delkostnadsindekser 2023'!H216*'Delkostnadsindekser 2023'!$L216/1000</f>
        <v>0</v>
      </c>
      <c r="N216" s="21">
        <f>+N$1*'Delkostnadsindekser 2023'!I216*'Delkostnadsindekser 2023'!$L216/1000</f>
        <v>0</v>
      </c>
      <c r="P216" s="21">
        <f>+P$1*'Delkostnadsindekser 2023'!J216*'Delkostnadsindekser 2023'!$L216/1000</f>
        <v>0</v>
      </c>
      <c r="R216" s="21">
        <f>+R$1*'Delkostnadsindekser 2023'!C216*'Delkostnadsindekser 2023'!$L216/1000</f>
        <v>0</v>
      </c>
    </row>
    <row r="217" spans="1:18" ht="13">
      <c r="A217" s="4">
        <v>3825</v>
      </c>
      <c r="B217" s="1" t="s">
        <v>109</v>
      </c>
      <c r="D217" s="21">
        <f>+D$1*'Delkostnadsindekser 2023'!D217*'Delkostnadsindekser 2023'!$L217/1000</f>
        <v>0</v>
      </c>
      <c r="F217" s="21">
        <f>+F$1*'Delkostnadsindekser 2023'!E217*'Delkostnadsindekser 2023'!$L217/1000</f>
        <v>0</v>
      </c>
      <c r="H217" s="21">
        <f>+H$1*'Delkostnadsindekser 2023'!F217*'Delkostnadsindekser 2023'!$L217/1000</f>
        <v>0</v>
      </c>
      <c r="J217" s="21">
        <f>+J$1*'Delkostnadsindekser 2023'!G217*'Delkostnadsindekser 2023'!$L217/1000</f>
        <v>0</v>
      </c>
      <c r="L217" s="21">
        <f>+L$1*'Delkostnadsindekser 2023'!H217*'Delkostnadsindekser 2023'!$L217/1000</f>
        <v>0</v>
      </c>
      <c r="N217" s="21">
        <f>+N$1*'Delkostnadsindekser 2023'!I217*'Delkostnadsindekser 2023'!$L217/1000</f>
        <v>0</v>
      </c>
      <c r="P217" s="21">
        <f>+P$1*'Delkostnadsindekser 2023'!J217*'Delkostnadsindekser 2023'!$L217/1000</f>
        <v>0</v>
      </c>
      <c r="R217" s="21">
        <f>+R$1*'Delkostnadsindekser 2023'!C217*'Delkostnadsindekser 2023'!$L217/1000</f>
        <v>0</v>
      </c>
    </row>
    <row r="218" spans="1:18" ht="13">
      <c r="A218" s="4">
        <v>4201</v>
      </c>
      <c r="B218" s="1" t="s">
        <v>110</v>
      </c>
      <c r="D218" s="21">
        <f>+D$1*'Delkostnadsindekser 2023'!D218*'Delkostnadsindekser 2023'!$L218/1000</f>
        <v>0</v>
      </c>
      <c r="F218" s="21">
        <f>+F$1*'Delkostnadsindekser 2023'!E218*'Delkostnadsindekser 2023'!$L218/1000</f>
        <v>0</v>
      </c>
      <c r="H218" s="21">
        <f>+H$1*'Delkostnadsindekser 2023'!F218*'Delkostnadsindekser 2023'!$L218/1000</f>
        <v>0</v>
      </c>
      <c r="J218" s="21">
        <f>+J$1*'Delkostnadsindekser 2023'!G218*'Delkostnadsindekser 2023'!$L218/1000</f>
        <v>0</v>
      </c>
      <c r="L218" s="21">
        <f>+L$1*'Delkostnadsindekser 2023'!H218*'Delkostnadsindekser 2023'!$L218/1000</f>
        <v>0</v>
      </c>
      <c r="N218" s="21">
        <f>+N$1*'Delkostnadsindekser 2023'!I218*'Delkostnadsindekser 2023'!$L218/1000</f>
        <v>0</v>
      </c>
      <c r="P218" s="21">
        <f>+P$1*'Delkostnadsindekser 2023'!J218*'Delkostnadsindekser 2023'!$L218/1000</f>
        <v>0</v>
      </c>
      <c r="R218" s="21">
        <f>+R$1*'Delkostnadsindekser 2023'!C218*'Delkostnadsindekser 2023'!$L218/1000</f>
        <v>0</v>
      </c>
    </row>
    <row r="219" spans="1:18" ht="13">
      <c r="A219" s="4">
        <v>4202</v>
      </c>
      <c r="B219" s="1" t="s">
        <v>111</v>
      </c>
      <c r="D219" s="21">
        <f>+D$1*'Delkostnadsindekser 2023'!D219*'Delkostnadsindekser 2023'!$L219/1000</f>
        <v>0</v>
      </c>
      <c r="F219" s="21">
        <f>+F$1*'Delkostnadsindekser 2023'!E219*'Delkostnadsindekser 2023'!$L219/1000</f>
        <v>0</v>
      </c>
      <c r="H219" s="21">
        <f>+H$1*'Delkostnadsindekser 2023'!F219*'Delkostnadsindekser 2023'!$L219/1000</f>
        <v>0</v>
      </c>
      <c r="J219" s="21">
        <f>+J$1*'Delkostnadsindekser 2023'!G219*'Delkostnadsindekser 2023'!$L219/1000</f>
        <v>0</v>
      </c>
      <c r="L219" s="21">
        <f>+L$1*'Delkostnadsindekser 2023'!H219*'Delkostnadsindekser 2023'!$L219/1000</f>
        <v>0</v>
      </c>
      <c r="N219" s="21">
        <f>+N$1*'Delkostnadsindekser 2023'!I219*'Delkostnadsindekser 2023'!$L219/1000</f>
        <v>0</v>
      </c>
      <c r="P219" s="21">
        <f>+P$1*'Delkostnadsindekser 2023'!J219*'Delkostnadsindekser 2023'!$L219/1000</f>
        <v>0</v>
      </c>
      <c r="R219" s="21">
        <f>+R$1*'Delkostnadsindekser 2023'!C219*'Delkostnadsindekser 2023'!$L219/1000</f>
        <v>0</v>
      </c>
    </row>
    <row r="220" spans="1:18" ht="13">
      <c r="A220" s="4">
        <v>4203</v>
      </c>
      <c r="B220" s="1" t="s">
        <v>112</v>
      </c>
      <c r="D220" s="21">
        <f>+D$1*'Delkostnadsindekser 2023'!D220*'Delkostnadsindekser 2023'!$L220/1000</f>
        <v>0</v>
      </c>
      <c r="F220" s="21">
        <f>+F$1*'Delkostnadsindekser 2023'!E220*'Delkostnadsindekser 2023'!$L220/1000</f>
        <v>0</v>
      </c>
      <c r="H220" s="21">
        <f>+H$1*'Delkostnadsindekser 2023'!F220*'Delkostnadsindekser 2023'!$L220/1000</f>
        <v>0</v>
      </c>
      <c r="J220" s="21">
        <f>+J$1*'Delkostnadsindekser 2023'!G220*'Delkostnadsindekser 2023'!$L220/1000</f>
        <v>0</v>
      </c>
      <c r="L220" s="21">
        <f>+L$1*'Delkostnadsindekser 2023'!H220*'Delkostnadsindekser 2023'!$L220/1000</f>
        <v>0</v>
      </c>
      <c r="N220" s="21">
        <f>+N$1*'Delkostnadsindekser 2023'!I220*'Delkostnadsindekser 2023'!$L220/1000</f>
        <v>0</v>
      </c>
      <c r="P220" s="21">
        <f>+P$1*'Delkostnadsindekser 2023'!J220*'Delkostnadsindekser 2023'!$L220/1000</f>
        <v>0</v>
      </c>
      <c r="R220" s="21">
        <f>+R$1*'Delkostnadsindekser 2023'!C220*'Delkostnadsindekser 2023'!$L220/1000</f>
        <v>0</v>
      </c>
    </row>
    <row r="221" spans="1:18" ht="13">
      <c r="A221" s="4">
        <v>4204</v>
      </c>
      <c r="B221" s="1" t="s">
        <v>369</v>
      </c>
      <c r="D221" s="21">
        <f>+D$1*'Delkostnadsindekser 2023'!D221*'Delkostnadsindekser 2023'!$L221/1000</f>
        <v>0</v>
      </c>
      <c r="F221" s="21">
        <f>+F$1*'Delkostnadsindekser 2023'!E221*'Delkostnadsindekser 2023'!$L221/1000</f>
        <v>0</v>
      </c>
      <c r="H221" s="21">
        <f>+H$1*'Delkostnadsindekser 2023'!F221*'Delkostnadsindekser 2023'!$L221/1000</f>
        <v>0</v>
      </c>
      <c r="J221" s="21">
        <f>+J$1*'Delkostnadsindekser 2023'!G221*'Delkostnadsindekser 2023'!$L221/1000</f>
        <v>0</v>
      </c>
      <c r="L221" s="21">
        <f>+L$1*'Delkostnadsindekser 2023'!H221*'Delkostnadsindekser 2023'!$L221/1000</f>
        <v>0</v>
      </c>
      <c r="N221" s="21">
        <f>+N$1*'Delkostnadsindekser 2023'!I221*'Delkostnadsindekser 2023'!$L221/1000</f>
        <v>0</v>
      </c>
      <c r="P221" s="21">
        <f>+P$1*'Delkostnadsindekser 2023'!J221*'Delkostnadsindekser 2023'!$L221/1000</f>
        <v>0</v>
      </c>
      <c r="R221" s="21">
        <f>+R$1*'Delkostnadsindekser 2023'!C221*'Delkostnadsindekser 2023'!$L221/1000</f>
        <v>0</v>
      </c>
    </row>
    <row r="222" spans="1:18" ht="13">
      <c r="A222" s="4">
        <v>4205</v>
      </c>
      <c r="B222" s="1" t="s">
        <v>370</v>
      </c>
      <c r="D222" s="21">
        <f>+D$1*'Delkostnadsindekser 2023'!D222*'Delkostnadsindekser 2023'!$L222/1000</f>
        <v>0</v>
      </c>
      <c r="F222" s="21">
        <f>+F$1*'Delkostnadsindekser 2023'!E222*'Delkostnadsindekser 2023'!$L222/1000</f>
        <v>0</v>
      </c>
      <c r="H222" s="21">
        <f>+H$1*'Delkostnadsindekser 2023'!F222*'Delkostnadsindekser 2023'!$L222/1000</f>
        <v>0</v>
      </c>
      <c r="J222" s="21">
        <f>+J$1*'Delkostnadsindekser 2023'!G222*'Delkostnadsindekser 2023'!$L222/1000</f>
        <v>0</v>
      </c>
      <c r="L222" s="21">
        <f>+L$1*'Delkostnadsindekser 2023'!H222*'Delkostnadsindekser 2023'!$L222/1000</f>
        <v>0</v>
      </c>
      <c r="N222" s="21">
        <f>+N$1*'Delkostnadsindekser 2023'!I222*'Delkostnadsindekser 2023'!$L222/1000</f>
        <v>0</v>
      </c>
      <c r="P222" s="21">
        <f>+P$1*'Delkostnadsindekser 2023'!J222*'Delkostnadsindekser 2023'!$L222/1000</f>
        <v>0</v>
      </c>
      <c r="R222" s="21">
        <f>+R$1*'Delkostnadsindekser 2023'!C222*'Delkostnadsindekser 2023'!$L222/1000</f>
        <v>0</v>
      </c>
    </row>
    <row r="223" spans="1:18" ht="13">
      <c r="A223" s="4">
        <v>4206</v>
      </c>
      <c r="B223" s="1" t="s">
        <v>123</v>
      </c>
      <c r="D223" s="21">
        <f>+D$1*'Delkostnadsindekser 2023'!D223*'Delkostnadsindekser 2023'!$L223/1000</f>
        <v>0</v>
      </c>
      <c r="F223" s="21">
        <f>+F$1*'Delkostnadsindekser 2023'!E223*'Delkostnadsindekser 2023'!$L223/1000</f>
        <v>0</v>
      </c>
      <c r="H223" s="21">
        <f>+H$1*'Delkostnadsindekser 2023'!F223*'Delkostnadsindekser 2023'!$L223/1000</f>
        <v>0</v>
      </c>
      <c r="J223" s="21">
        <f>+J$1*'Delkostnadsindekser 2023'!G223*'Delkostnadsindekser 2023'!$L223/1000</f>
        <v>0</v>
      </c>
      <c r="L223" s="21">
        <f>+L$1*'Delkostnadsindekser 2023'!H223*'Delkostnadsindekser 2023'!$L223/1000</f>
        <v>0</v>
      </c>
      <c r="N223" s="21">
        <f>+N$1*'Delkostnadsindekser 2023'!I223*'Delkostnadsindekser 2023'!$L223/1000</f>
        <v>0</v>
      </c>
      <c r="P223" s="21">
        <f>+P$1*'Delkostnadsindekser 2023'!J223*'Delkostnadsindekser 2023'!$L223/1000</f>
        <v>0</v>
      </c>
      <c r="R223" s="21">
        <f>+R$1*'Delkostnadsindekser 2023'!C223*'Delkostnadsindekser 2023'!$L223/1000</f>
        <v>0</v>
      </c>
    </row>
    <row r="224" spans="1:18" ht="13">
      <c r="A224" s="4">
        <v>4207</v>
      </c>
      <c r="B224" s="1" t="s">
        <v>124</v>
      </c>
      <c r="D224" s="21">
        <f>+D$1*'Delkostnadsindekser 2023'!D224*'Delkostnadsindekser 2023'!$L224/1000</f>
        <v>0</v>
      </c>
      <c r="F224" s="21">
        <f>+F$1*'Delkostnadsindekser 2023'!E224*'Delkostnadsindekser 2023'!$L224/1000</f>
        <v>0</v>
      </c>
      <c r="H224" s="21">
        <f>+H$1*'Delkostnadsindekser 2023'!F224*'Delkostnadsindekser 2023'!$L224/1000</f>
        <v>0</v>
      </c>
      <c r="J224" s="21">
        <f>+J$1*'Delkostnadsindekser 2023'!G224*'Delkostnadsindekser 2023'!$L224/1000</f>
        <v>0</v>
      </c>
      <c r="L224" s="21">
        <f>+L$1*'Delkostnadsindekser 2023'!H224*'Delkostnadsindekser 2023'!$L224/1000</f>
        <v>0</v>
      </c>
      <c r="N224" s="21">
        <f>+N$1*'Delkostnadsindekser 2023'!I224*'Delkostnadsindekser 2023'!$L224/1000</f>
        <v>0</v>
      </c>
      <c r="P224" s="21">
        <f>+P$1*'Delkostnadsindekser 2023'!J224*'Delkostnadsindekser 2023'!$L224/1000</f>
        <v>0</v>
      </c>
      <c r="R224" s="21">
        <f>+R$1*'Delkostnadsindekser 2023'!C224*'Delkostnadsindekser 2023'!$L224/1000</f>
        <v>0</v>
      </c>
    </row>
    <row r="225" spans="1:18" ht="13">
      <c r="A225" s="4">
        <v>4211</v>
      </c>
      <c r="B225" s="1" t="s">
        <v>113</v>
      </c>
      <c r="D225" s="21">
        <f>+D$1*'Delkostnadsindekser 2023'!D225*'Delkostnadsindekser 2023'!$L225/1000</f>
        <v>0</v>
      </c>
      <c r="F225" s="21">
        <f>+F$1*'Delkostnadsindekser 2023'!E225*'Delkostnadsindekser 2023'!$L225/1000</f>
        <v>0</v>
      </c>
      <c r="H225" s="21">
        <f>+H$1*'Delkostnadsindekser 2023'!F225*'Delkostnadsindekser 2023'!$L225/1000</f>
        <v>0</v>
      </c>
      <c r="J225" s="21">
        <f>+J$1*'Delkostnadsindekser 2023'!G225*'Delkostnadsindekser 2023'!$L225/1000</f>
        <v>0</v>
      </c>
      <c r="L225" s="21">
        <f>+L$1*'Delkostnadsindekser 2023'!H225*'Delkostnadsindekser 2023'!$L225/1000</f>
        <v>0</v>
      </c>
      <c r="N225" s="21">
        <f>+N$1*'Delkostnadsindekser 2023'!I225*'Delkostnadsindekser 2023'!$L225/1000</f>
        <v>0</v>
      </c>
      <c r="P225" s="21">
        <f>+P$1*'Delkostnadsindekser 2023'!J225*'Delkostnadsindekser 2023'!$L225/1000</f>
        <v>0</v>
      </c>
      <c r="R225" s="21">
        <f>+R$1*'Delkostnadsindekser 2023'!C225*'Delkostnadsindekser 2023'!$L225/1000</f>
        <v>0</v>
      </c>
    </row>
    <row r="226" spans="1:18" ht="13">
      <c r="A226" s="4">
        <v>4212</v>
      </c>
      <c r="B226" s="1" t="s">
        <v>347</v>
      </c>
      <c r="D226" s="21">
        <f>+D$1*'Delkostnadsindekser 2023'!D226*'Delkostnadsindekser 2023'!$L226/1000</f>
        <v>0</v>
      </c>
      <c r="F226" s="21">
        <f>+F$1*'Delkostnadsindekser 2023'!E226*'Delkostnadsindekser 2023'!$L226/1000</f>
        <v>0</v>
      </c>
      <c r="H226" s="21">
        <f>+H$1*'Delkostnadsindekser 2023'!F226*'Delkostnadsindekser 2023'!$L226/1000</f>
        <v>0</v>
      </c>
      <c r="J226" s="21">
        <f>+J$1*'Delkostnadsindekser 2023'!G226*'Delkostnadsindekser 2023'!$L226/1000</f>
        <v>0</v>
      </c>
      <c r="L226" s="21">
        <f>+L$1*'Delkostnadsindekser 2023'!H226*'Delkostnadsindekser 2023'!$L226/1000</f>
        <v>0</v>
      </c>
      <c r="N226" s="21">
        <f>+N$1*'Delkostnadsindekser 2023'!I226*'Delkostnadsindekser 2023'!$L226/1000</f>
        <v>0</v>
      </c>
      <c r="P226" s="21">
        <f>+P$1*'Delkostnadsindekser 2023'!J226*'Delkostnadsindekser 2023'!$L226/1000</f>
        <v>0</v>
      </c>
      <c r="R226" s="21">
        <f>+R$1*'Delkostnadsindekser 2023'!C226*'Delkostnadsindekser 2023'!$L226/1000</f>
        <v>0</v>
      </c>
    </row>
    <row r="227" spans="1:18" ht="13">
      <c r="A227" s="4">
        <v>4213</v>
      </c>
      <c r="B227" s="1" t="s">
        <v>114</v>
      </c>
      <c r="D227" s="21">
        <f>+D$1*'Delkostnadsindekser 2023'!D227*'Delkostnadsindekser 2023'!$L227/1000</f>
        <v>0</v>
      </c>
      <c r="F227" s="21">
        <f>+F$1*'Delkostnadsindekser 2023'!E227*'Delkostnadsindekser 2023'!$L227/1000</f>
        <v>0</v>
      </c>
      <c r="H227" s="21">
        <f>+H$1*'Delkostnadsindekser 2023'!F227*'Delkostnadsindekser 2023'!$L227/1000</f>
        <v>0</v>
      </c>
      <c r="J227" s="21">
        <f>+J$1*'Delkostnadsindekser 2023'!G227*'Delkostnadsindekser 2023'!$L227/1000</f>
        <v>0</v>
      </c>
      <c r="L227" s="21">
        <f>+L$1*'Delkostnadsindekser 2023'!H227*'Delkostnadsindekser 2023'!$L227/1000</f>
        <v>0</v>
      </c>
      <c r="N227" s="21">
        <f>+N$1*'Delkostnadsindekser 2023'!I227*'Delkostnadsindekser 2023'!$L227/1000</f>
        <v>0</v>
      </c>
      <c r="P227" s="21">
        <f>+P$1*'Delkostnadsindekser 2023'!J227*'Delkostnadsindekser 2023'!$L227/1000</f>
        <v>0</v>
      </c>
      <c r="R227" s="21">
        <f>+R$1*'Delkostnadsindekser 2023'!C227*'Delkostnadsindekser 2023'!$L227/1000</f>
        <v>0</v>
      </c>
    </row>
    <row r="228" spans="1:18" ht="13">
      <c r="A228" s="4">
        <v>4214</v>
      </c>
      <c r="B228" s="1" t="s">
        <v>115</v>
      </c>
      <c r="D228" s="21">
        <f>+D$1*'Delkostnadsindekser 2023'!D228*'Delkostnadsindekser 2023'!$L228/1000</f>
        <v>0</v>
      </c>
      <c r="F228" s="21">
        <f>+F$1*'Delkostnadsindekser 2023'!E228*'Delkostnadsindekser 2023'!$L228/1000</f>
        <v>0</v>
      </c>
      <c r="H228" s="21">
        <f>+H$1*'Delkostnadsindekser 2023'!F228*'Delkostnadsindekser 2023'!$L228/1000</f>
        <v>0</v>
      </c>
      <c r="J228" s="21">
        <f>+J$1*'Delkostnadsindekser 2023'!G228*'Delkostnadsindekser 2023'!$L228/1000</f>
        <v>0</v>
      </c>
      <c r="L228" s="21">
        <f>+L$1*'Delkostnadsindekser 2023'!H228*'Delkostnadsindekser 2023'!$L228/1000</f>
        <v>0</v>
      </c>
      <c r="N228" s="21">
        <f>+N$1*'Delkostnadsindekser 2023'!I228*'Delkostnadsindekser 2023'!$L228/1000</f>
        <v>0</v>
      </c>
      <c r="P228" s="21">
        <f>+P$1*'Delkostnadsindekser 2023'!J228*'Delkostnadsindekser 2023'!$L228/1000</f>
        <v>0</v>
      </c>
      <c r="R228" s="21">
        <f>+R$1*'Delkostnadsindekser 2023'!C228*'Delkostnadsindekser 2023'!$L228/1000</f>
        <v>0</v>
      </c>
    </row>
    <row r="229" spans="1:18" ht="13">
      <c r="A229" s="4">
        <v>4215</v>
      </c>
      <c r="B229" s="1" t="s">
        <v>116</v>
      </c>
      <c r="D229" s="21">
        <f>+D$1*'Delkostnadsindekser 2023'!D229*'Delkostnadsindekser 2023'!$L229/1000</f>
        <v>0</v>
      </c>
      <c r="F229" s="21">
        <f>+F$1*'Delkostnadsindekser 2023'!E229*'Delkostnadsindekser 2023'!$L229/1000</f>
        <v>0</v>
      </c>
      <c r="H229" s="21">
        <f>+H$1*'Delkostnadsindekser 2023'!F229*'Delkostnadsindekser 2023'!$L229/1000</f>
        <v>0</v>
      </c>
      <c r="J229" s="21">
        <f>+J$1*'Delkostnadsindekser 2023'!G229*'Delkostnadsindekser 2023'!$L229/1000</f>
        <v>0</v>
      </c>
      <c r="L229" s="21">
        <f>+L$1*'Delkostnadsindekser 2023'!H229*'Delkostnadsindekser 2023'!$L229/1000</f>
        <v>0</v>
      </c>
      <c r="N229" s="21">
        <f>+N$1*'Delkostnadsindekser 2023'!I229*'Delkostnadsindekser 2023'!$L229/1000</f>
        <v>0</v>
      </c>
      <c r="P229" s="21">
        <f>+P$1*'Delkostnadsindekser 2023'!J229*'Delkostnadsindekser 2023'!$L229/1000</f>
        <v>0</v>
      </c>
      <c r="R229" s="21">
        <f>+R$1*'Delkostnadsindekser 2023'!C229*'Delkostnadsindekser 2023'!$L229/1000</f>
        <v>0</v>
      </c>
    </row>
    <row r="230" spans="1:18" ht="13">
      <c r="A230" s="4">
        <v>4216</v>
      </c>
      <c r="B230" s="1" t="s">
        <v>117</v>
      </c>
      <c r="D230" s="21">
        <f>+D$1*'Delkostnadsindekser 2023'!D230*'Delkostnadsindekser 2023'!$L230/1000</f>
        <v>0</v>
      </c>
      <c r="F230" s="21">
        <f>+F$1*'Delkostnadsindekser 2023'!E230*'Delkostnadsindekser 2023'!$L230/1000</f>
        <v>0</v>
      </c>
      <c r="H230" s="21">
        <f>+H$1*'Delkostnadsindekser 2023'!F230*'Delkostnadsindekser 2023'!$L230/1000</f>
        <v>0</v>
      </c>
      <c r="J230" s="21">
        <f>+J$1*'Delkostnadsindekser 2023'!G230*'Delkostnadsindekser 2023'!$L230/1000</f>
        <v>0</v>
      </c>
      <c r="L230" s="21">
        <f>+L$1*'Delkostnadsindekser 2023'!H230*'Delkostnadsindekser 2023'!$L230/1000</f>
        <v>0</v>
      </c>
      <c r="N230" s="21">
        <f>+N$1*'Delkostnadsindekser 2023'!I230*'Delkostnadsindekser 2023'!$L230/1000</f>
        <v>0</v>
      </c>
      <c r="P230" s="21">
        <f>+P$1*'Delkostnadsindekser 2023'!J230*'Delkostnadsindekser 2023'!$L230/1000</f>
        <v>0</v>
      </c>
      <c r="R230" s="21">
        <f>+R$1*'Delkostnadsindekser 2023'!C230*'Delkostnadsindekser 2023'!$L230/1000</f>
        <v>0</v>
      </c>
    </row>
    <row r="231" spans="1:18" ht="13">
      <c r="A231" s="4">
        <v>4217</v>
      </c>
      <c r="B231" s="1" t="s">
        <v>118</v>
      </c>
      <c r="D231" s="21">
        <f>+D$1*'Delkostnadsindekser 2023'!D231*'Delkostnadsindekser 2023'!$L231/1000</f>
        <v>0</v>
      </c>
      <c r="F231" s="21">
        <f>+F$1*'Delkostnadsindekser 2023'!E231*'Delkostnadsindekser 2023'!$L231/1000</f>
        <v>0</v>
      </c>
      <c r="H231" s="21">
        <f>+H$1*'Delkostnadsindekser 2023'!F231*'Delkostnadsindekser 2023'!$L231/1000</f>
        <v>0</v>
      </c>
      <c r="J231" s="21">
        <f>+J$1*'Delkostnadsindekser 2023'!G231*'Delkostnadsindekser 2023'!$L231/1000</f>
        <v>0</v>
      </c>
      <c r="L231" s="21">
        <f>+L$1*'Delkostnadsindekser 2023'!H231*'Delkostnadsindekser 2023'!$L231/1000</f>
        <v>0</v>
      </c>
      <c r="N231" s="21">
        <f>+N$1*'Delkostnadsindekser 2023'!I231*'Delkostnadsindekser 2023'!$L231/1000</f>
        <v>0</v>
      </c>
      <c r="P231" s="21">
        <f>+P$1*'Delkostnadsindekser 2023'!J231*'Delkostnadsindekser 2023'!$L231/1000</f>
        <v>0</v>
      </c>
      <c r="R231" s="21">
        <f>+R$1*'Delkostnadsindekser 2023'!C231*'Delkostnadsindekser 2023'!$L231/1000</f>
        <v>0</v>
      </c>
    </row>
    <row r="232" spans="1:18" ht="13">
      <c r="A232" s="4">
        <v>4218</v>
      </c>
      <c r="B232" s="1" t="s">
        <v>119</v>
      </c>
      <c r="D232" s="21">
        <f>+D$1*'Delkostnadsindekser 2023'!D232*'Delkostnadsindekser 2023'!$L232/1000</f>
        <v>0</v>
      </c>
      <c r="F232" s="21">
        <f>+F$1*'Delkostnadsindekser 2023'!E232*'Delkostnadsindekser 2023'!$L232/1000</f>
        <v>0</v>
      </c>
      <c r="H232" s="21">
        <f>+H$1*'Delkostnadsindekser 2023'!F232*'Delkostnadsindekser 2023'!$L232/1000</f>
        <v>0</v>
      </c>
      <c r="J232" s="21">
        <f>+J$1*'Delkostnadsindekser 2023'!G232*'Delkostnadsindekser 2023'!$L232/1000</f>
        <v>0</v>
      </c>
      <c r="L232" s="21">
        <f>+L$1*'Delkostnadsindekser 2023'!H232*'Delkostnadsindekser 2023'!$L232/1000</f>
        <v>0</v>
      </c>
      <c r="N232" s="21">
        <f>+N$1*'Delkostnadsindekser 2023'!I232*'Delkostnadsindekser 2023'!$L232/1000</f>
        <v>0</v>
      </c>
      <c r="P232" s="21">
        <f>+P$1*'Delkostnadsindekser 2023'!J232*'Delkostnadsindekser 2023'!$L232/1000</f>
        <v>0</v>
      </c>
      <c r="R232" s="21">
        <f>+R$1*'Delkostnadsindekser 2023'!C232*'Delkostnadsindekser 2023'!$L232/1000</f>
        <v>0</v>
      </c>
    </row>
    <row r="233" spans="1:18" ht="13">
      <c r="A233" s="4">
        <v>4219</v>
      </c>
      <c r="B233" s="1" t="s">
        <v>348</v>
      </c>
      <c r="D233" s="21">
        <f>+D$1*'Delkostnadsindekser 2023'!D233*'Delkostnadsindekser 2023'!$L233/1000</f>
        <v>0</v>
      </c>
      <c r="F233" s="21">
        <f>+F$1*'Delkostnadsindekser 2023'!E233*'Delkostnadsindekser 2023'!$L233/1000</f>
        <v>0</v>
      </c>
      <c r="H233" s="21">
        <f>+H$1*'Delkostnadsindekser 2023'!F233*'Delkostnadsindekser 2023'!$L233/1000</f>
        <v>0</v>
      </c>
      <c r="J233" s="21">
        <f>+J$1*'Delkostnadsindekser 2023'!G233*'Delkostnadsindekser 2023'!$L233/1000</f>
        <v>0</v>
      </c>
      <c r="L233" s="21">
        <f>+L$1*'Delkostnadsindekser 2023'!H233*'Delkostnadsindekser 2023'!$L233/1000</f>
        <v>0</v>
      </c>
      <c r="N233" s="21">
        <f>+N$1*'Delkostnadsindekser 2023'!I233*'Delkostnadsindekser 2023'!$L233/1000</f>
        <v>0</v>
      </c>
      <c r="P233" s="21">
        <f>+P$1*'Delkostnadsindekser 2023'!J233*'Delkostnadsindekser 2023'!$L233/1000</f>
        <v>0</v>
      </c>
      <c r="R233" s="21">
        <f>+R$1*'Delkostnadsindekser 2023'!C233*'Delkostnadsindekser 2023'!$L233/1000</f>
        <v>0</v>
      </c>
    </row>
    <row r="234" spans="1:18" ht="13">
      <c r="A234" s="4">
        <v>4220</v>
      </c>
      <c r="B234" s="1" t="s">
        <v>120</v>
      </c>
      <c r="D234" s="21">
        <f>+D$1*'Delkostnadsindekser 2023'!D234*'Delkostnadsindekser 2023'!$L234/1000</f>
        <v>0</v>
      </c>
      <c r="F234" s="21">
        <f>+F$1*'Delkostnadsindekser 2023'!E234*'Delkostnadsindekser 2023'!$L234/1000</f>
        <v>0</v>
      </c>
      <c r="H234" s="21">
        <f>+H$1*'Delkostnadsindekser 2023'!F234*'Delkostnadsindekser 2023'!$L234/1000</f>
        <v>0</v>
      </c>
      <c r="J234" s="21">
        <f>+J$1*'Delkostnadsindekser 2023'!G234*'Delkostnadsindekser 2023'!$L234/1000</f>
        <v>0</v>
      </c>
      <c r="L234" s="21">
        <f>+L$1*'Delkostnadsindekser 2023'!H234*'Delkostnadsindekser 2023'!$L234/1000</f>
        <v>0</v>
      </c>
      <c r="N234" s="21">
        <f>+N$1*'Delkostnadsindekser 2023'!I234*'Delkostnadsindekser 2023'!$L234/1000</f>
        <v>0</v>
      </c>
      <c r="P234" s="21">
        <f>+P$1*'Delkostnadsindekser 2023'!J234*'Delkostnadsindekser 2023'!$L234/1000</f>
        <v>0</v>
      </c>
      <c r="R234" s="21">
        <f>+R$1*'Delkostnadsindekser 2023'!C234*'Delkostnadsindekser 2023'!$L234/1000</f>
        <v>0</v>
      </c>
    </row>
    <row r="235" spans="1:18" ht="13">
      <c r="A235" s="4">
        <v>4221</v>
      </c>
      <c r="B235" s="1" t="s">
        <v>121</v>
      </c>
      <c r="D235" s="21">
        <f>+D$1*'Delkostnadsindekser 2023'!D235*'Delkostnadsindekser 2023'!$L235/1000</f>
        <v>0</v>
      </c>
      <c r="F235" s="21">
        <f>+F$1*'Delkostnadsindekser 2023'!E235*'Delkostnadsindekser 2023'!$L235/1000</f>
        <v>0</v>
      </c>
      <c r="H235" s="21">
        <f>+H$1*'Delkostnadsindekser 2023'!F235*'Delkostnadsindekser 2023'!$L235/1000</f>
        <v>0</v>
      </c>
      <c r="J235" s="21">
        <f>+J$1*'Delkostnadsindekser 2023'!G235*'Delkostnadsindekser 2023'!$L235/1000</f>
        <v>0</v>
      </c>
      <c r="L235" s="21">
        <f>+L$1*'Delkostnadsindekser 2023'!H235*'Delkostnadsindekser 2023'!$L235/1000</f>
        <v>0</v>
      </c>
      <c r="N235" s="21">
        <f>+N$1*'Delkostnadsindekser 2023'!I235*'Delkostnadsindekser 2023'!$L235/1000</f>
        <v>0</v>
      </c>
      <c r="P235" s="21">
        <f>+P$1*'Delkostnadsindekser 2023'!J235*'Delkostnadsindekser 2023'!$L235/1000</f>
        <v>0</v>
      </c>
      <c r="R235" s="21">
        <f>+R$1*'Delkostnadsindekser 2023'!C235*'Delkostnadsindekser 2023'!$L235/1000</f>
        <v>0</v>
      </c>
    </row>
    <row r="236" spans="1:18" ht="13">
      <c r="A236" s="4">
        <v>4222</v>
      </c>
      <c r="B236" s="1" t="s">
        <v>122</v>
      </c>
      <c r="D236" s="21">
        <f>+D$1*'Delkostnadsindekser 2023'!D236*'Delkostnadsindekser 2023'!$L236/1000</f>
        <v>0</v>
      </c>
      <c r="F236" s="21">
        <f>+F$1*'Delkostnadsindekser 2023'!E236*'Delkostnadsindekser 2023'!$L236/1000</f>
        <v>0</v>
      </c>
      <c r="H236" s="21">
        <f>+H$1*'Delkostnadsindekser 2023'!F236*'Delkostnadsindekser 2023'!$L236/1000</f>
        <v>0</v>
      </c>
      <c r="J236" s="21">
        <f>+J$1*'Delkostnadsindekser 2023'!G236*'Delkostnadsindekser 2023'!$L236/1000</f>
        <v>0</v>
      </c>
      <c r="L236" s="21">
        <f>+L$1*'Delkostnadsindekser 2023'!H236*'Delkostnadsindekser 2023'!$L236/1000</f>
        <v>0</v>
      </c>
      <c r="N236" s="21">
        <f>+N$1*'Delkostnadsindekser 2023'!I236*'Delkostnadsindekser 2023'!$L236/1000</f>
        <v>0</v>
      </c>
      <c r="P236" s="21">
        <f>+P$1*'Delkostnadsindekser 2023'!J236*'Delkostnadsindekser 2023'!$L236/1000</f>
        <v>0</v>
      </c>
      <c r="R236" s="21">
        <f>+R$1*'Delkostnadsindekser 2023'!C236*'Delkostnadsindekser 2023'!$L236/1000</f>
        <v>0</v>
      </c>
    </row>
    <row r="237" spans="1:18" ht="13">
      <c r="A237" s="4">
        <v>4223</v>
      </c>
      <c r="B237" s="1" t="s">
        <v>125</v>
      </c>
      <c r="D237" s="21">
        <f>+D$1*'Delkostnadsindekser 2023'!D237*'Delkostnadsindekser 2023'!$L237/1000</f>
        <v>0</v>
      </c>
      <c r="F237" s="21">
        <f>+F$1*'Delkostnadsindekser 2023'!E237*'Delkostnadsindekser 2023'!$L237/1000</f>
        <v>0</v>
      </c>
      <c r="H237" s="21">
        <f>+H$1*'Delkostnadsindekser 2023'!F237*'Delkostnadsindekser 2023'!$L237/1000</f>
        <v>0</v>
      </c>
      <c r="J237" s="21">
        <f>+J$1*'Delkostnadsindekser 2023'!G237*'Delkostnadsindekser 2023'!$L237/1000</f>
        <v>0</v>
      </c>
      <c r="L237" s="21">
        <f>+L$1*'Delkostnadsindekser 2023'!H237*'Delkostnadsindekser 2023'!$L237/1000</f>
        <v>0</v>
      </c>
      <c r="N237" s="21">
        <f>+N$1*'Delkostnadsindekser 2023'!I237*'Delkostnadsindekser 2023'!$L237/1000</f>
        <v>0</v>
      </c>
      <c r="P237" s="21">
        <f>+P$1*'Delkostnadsindekser 2023'!J237*'Delkostnadsindekser 2023'!$L237/1000</f>
        <v>0</v>
      </c>
      <c r="R237" s="21">
        <f>+R$1*'Delkostnadsindekser 2023'!C237*'Delkostnadsindekser 2023'!$L237/1000</f>
        <v>0</v>
      </c>
    </row>
    <row r="238" spans="1:18" ht="13">
      <c r="A238" s="4">
        <v>4224</v>
      </c>
      <c r="B238" s="1" t="s">
        <v>126</v>
      </c>
      <c r="D238" s="21">
        <f>+D$1*'Delkostnadsindekser 2023'!D238*'Delkostnadsindekser 2023'!$L238/1000</f>
        <v>0</v>
      </c>
      <c r="F238" s="21">
        <f>+F$1*'Delkostnadsindekser 2023'!E238*'Delkostnadsindekser 2023'!$L238/1000</f>
        <v>0</v>
      </c>
      <c r="H238" s="21">
        <f>+H$1*'Delkostnadsindekser 2023'!F238*'Delkostnadsindekser 2023'!$L238/1000</f>
        <v>0</v>
      </c>
      <c r="J238" s="21">
        <f>+J$1*'Delkostnadsindekser 2023'!G238*'Delkostnadsindekser 2023'!$L238/1000</f>
        <v>0</v>
      </c>
      <c r="L238" s="21">
        <f>+L$1*'Delkostnadsindekser 2023'!H238*'Delkostnadsindekser 2023'!$L238/1000</f>
        <v>0</v>
      </c>
      <c r="N238" s="21">
        <f>+N$1*'Delkostnadsindekser 2023'!I238*'Delkostnadsindekser 2023'!$L238/1000</f>
        <v>0</v>
      </c>
      <c r="P238" s="21">
        <f>+P$1*'Delkostnadsindekser 2023'!J238*'Delkostnadsindekser 2023'!$L238/1000</f>
        <v>0</v>
      </c>
      <c r="R238" s="21">
        <f>+R$1*'Delkostnadsindekser 2023'!C238*'Delkostnadsindekser 2023'!$L238/1000</f>
        <v>0</v>
      </c>
    </row>
    <row r="239" spans="1:18" ht="13">
      <c r="A239" s="4">
        <v>4225</v>
      </c>
      <c r="B239" s="1" t="s">
        <v>371</v>
      </c>
      <c r="D239" s="21">
        <f>+D$1*'Delkostnadsindekser 2023'!D239*'Delkostnadsindekser 2023'!$L239/1000</f>
        <v>0</v>
      </c>
      <c r="F239" s="21">
        <f>+F$1*'Delkostnadsindekser 2023'!E239*'Delkostnadsindekser 2023'!$L239/1000</f>
        <v>0</v>
      </c>
      <c r="H239" s="21">
        <f>+H$1*'Delkostnadsindekser 2023'!F239*'Delkostnadsindekser 2023'!$L239/1000</f>
        <v>0</v>
      </c>
      <c r="J239" s="21">
        <f>+J$1*'Delkostnadsindekser 2023'!G239*'Delkostnadsindekser 2023'!$L239/1000</f>
        <v>0</v>
      </c>
      <c r="L239" s="21">
        <f>+L$1*'Delkostnadsindekser 2023'!H239*'Delkostnadsindekser 2023'!$L239/1000</f>
        <v>0</v>
      </c>
      <c r="N239" s="21">
        <f>+N$1*'Delkostnadsindekser 2023'!I239*'Delkostnadsindekser 2023'!$L239/1000</f>
        <v>0</v>
      </c>
      <c r="P239" s="21">
        <f>+P$1*'Delkostnadsindekser 2023'!J239*'Delkostnadsindekser 2023'!$L239/1000</f>
        <v>0</v>
      </c>
      <c r="R239" s="21">
        <f>+R$1*'Delkostnadsindekser 2023'!C239*'Delkostnadsindekser 2023'!$L239/1000</f>
        <v>0</v>
      </c>
    </row>
    <row r="240" spans="1:18" ht="13">
      <c r="A240" s="4">
        <v>4226</v>
      </c>
      <c r="B240" s="1" t="s">
        <v>127</v>
      </c>
      <c r="D240" s="21">
        <f>+D$1*'Delkostnadsindekser 2023'!D240*'Delkostnadsindekser 2023'!$L240/1000</f>
        <v>0</v>
      </c>
      <c r="F240" s="21">
        <f>+F$1*'Delkostnadsindekser 2023'!E240*'Delkostnadsindekser 2023'!$L240/1000</f>
        <v>0</v>
      </c>
      <c r="H240" s="21">
        <f>+H$1*'Delkostnadsindekser 2023'!F240*'Delkostnadsindekser 2023'!$L240/1000</f>
        <v>0</v>
      </c>
      <c r="J240" s="21">
        <f>+J$1*'Delkostnadsindekser 2023'!G240*'Delkostnadsindekser 2023'!$L240/1000</f>
        <v>0</v>
      </c>
      <c r="L240" s="21">
        <f>+L$1*'Delkostnadsindekser 2023'!H240*'Delkostnadsindekser 2023'!$L240/1000</f>
        <v>0</v>
      </c>
      <c r="N240" s="21">
        <f>+N$1*'Delkostnadsindekser 2023'!I240*'Delkostnadsindekser 2023'!$L240/1000</f>
        <v>0</v>
      </c>
      <c r="P240" s="21">
        <f>+P$1*'Delkostnadsindekser 2023'!J240*'Delkostnadsindekser 2023'!$L240/1000</f>
        <v>0</v>
      </c>
      <c r="R240" s="21">
        <f>+R$1*'Delkostnadsindekser 2023'!C240*'Delkostnadsindekser 2023'!$L240/1000</f>
        <v>0</v>
      </c>
    </row>
    <row r="241" spans="1:18" ht="13">
      <c r="A241" s="4">
        <v>4227</v>
      </c>
      <c r="B241" s="1" t="s">
        <v>128</v>
      </c>
      <c r="D241" s="21">
        <f>+D$1*'Delkostnadsindekser 2023'!D241*'Delkostnadsindekser 2023'!$L241/1000</f>
        <v>0</v>
      </c>
      <c r="F241" s="21">
        <f>+F$1*'Delkostnadsindekser 2023'!E241*'Delkostnadsindekser 2023'!$L241/1000</f>
        <v>0</v>
      </c>
      <c r="H241" s="21">
        <f>+H$1*'Delkostnadsindekser 2023'!F241*'Delkostnadsindekser 2023'!$L241/1000</f>
        <v>0</v>
      </c>
      <c r="J241" s="21">
        <f>+J$1*'Delkostnadsindekser 2023'!G241*'Delkostnadsindekser 2023'!$L241/1000</f>
        <v>0</v>
      </c>
      <c r="L241" s="21">
        <f>+L$1*'Delkostnadsindekser 2023'!H241*'Delkostnadsindekser 2023'!$L241/1000</f>
        <v>0</v>
      </c>
      <c r="N241" s="21">
        <f>+N$1*'Delkostnadsindekser 2023'!I241*'Delkostnadsindekser 2023'!$L241/1000</f>
        <v>0</v>
      </c>
      <c r="P241" s="21">
        <f>+P$1*'Delkostnadsindekser 2023'!J241*'Delkostnadsindekser 2023'!$L241/1000</f>
        <v>0</v>
      </c>
      <c r="R241" s="21">
        <f>+R$1*'Delkostnadsindekser 2023'!C241*'Delkostnadsindekser 2023'!$L241/1000</f>
        <v>0</v>
      </c>
    </row>
    <row r="242" spans="1:18" ht="13">
      <c r="A242" s="4">
        <v>4228</v>
      </c>
      <c r="B242" s="1" t="s">
        <v>129</v>
      </c>
      <c r="D242" s="21">
        <f>+D$1*'Delkostnadsindekser 2023'!D242*'Delkostnadsindekser 2023'!$L242/1000</f>
        <v>0</v>
      </c>
      <c r="F242" s="21">
        <f>+F$1*'Delkostnadsindekser 2023'!E242*'Delkostnadsindekser 2023'!$L242/1000</f>
        <v>0</v>
      </c>
      <c r="H242" s="21">
        <f>+H$1*'Delkostnadsindekser 2023'!F242*'Delkostnadsindekser 2023'!$L242/1000</f>
        <v>0</v>
      </c>
      <c r="J242" s="21">
        <f>+J$1*'Delkostnadsindekser 2023'!G242*'Delkostnadsindekser 2023'!$L242/1000</f>
        <v>0</v>
      </c>
      <c r="L242" s="21">
        <f>+L$1*'Delkostnadsindekser 2023'!H242*'Delkostnadsindekser 2023'!$L242/1000</f>
        <v>0</v>
      </c>
      <c r="N242" s="21">
        <f>+N$1*'Delkostnadsindekser 2023'!I242*'Delkostnadsindekser 2023'!$L242/1000</f>
        <v>0</v>
      </c>
      <c r="P242" s="21">
        <f>+P$1*'Delkostnadsindekser 2023'!J242*'Delkostnadsindekser 2023'!$L242/1000</f>
        <v>0</v>
      </c>
      <c r="R242" s="21">
        <f>+R$1*'Delkostnadsindekser 2023'!C242*'Delkostnadsindekser 2023'!$L242/1000</f>
        <v>0</v>
      </c>
    </row>
    <row r="243" spans="1:18" ht="13">
      <c r="A243" s="4">
        <v>4601</v>
      </c>
      <c r="B243" s="1" t="s">
        <v>152</v>
      </c>
      <c r="D243" s="21">
        <f>+D$1*'Delkostnadsindekser 2023'!D243*'Delkostnadsindekser 2023'!$L243/1000</f>
        <v>0</v>
      </c>
      <c r="F243" s="21">
        <f>+F$1*'Delkostnadsindekser 2023'!E243*'Delkostnadsindekser 2023'!$L243/1000</f>
        <v>0</v>
      </c>
      <c r="H243" s="21">
        <f>+H$1*'Delkostnadsindekser 2023'!F243*'Delkostnadsindekser 2023'!$L243/1000</f>
        <v>0</v>
      </c>
      <c r="J243" s="21">
        <f>+J$1*'Delkostnadsindekser 2023'!G243*'Delkostnadsindekser 2023'!$L243/1000</f>
        <v>0</v>
      </c>
      <c r="L243" s="21">
        <f>+L$1*'Delkostnadsindekser 2023'!H243*'Delkostnadsindekser 2023'!$L243/1000</f>
        <v>0</v>
      </c>
      <c r="N243" s="21">
        <f>+N$1*'Delkostnadsindekser 2023'!I243*'Delkostnadsindekser 2023'!$L243/1000</f>
        <v>0</v>
      </c>
      <c r="P243" s="21">
        <f>+P$1*'Delkostnadsindekser 2023'!J243*'Delkostnadsindekser 2023'!$L243/1000</f>
        <v>0</v>
      </c>
      <c r="R243" s="21">
        <f>+R$1*'Delkostnadsindekser 2023'!C243*'Delkostnadsindekser 2023'!$L243/1000</f>
        <v>0</v>
      </c>
    </row>
    <row r="244" spans="1:18" ht="13">
      <c r="A244" s="4">
        <v>4602</v>
      </c>
      <c r="B244" s="1" t="s">
        <v>372</v>
      </c>
      <c r="D244" s="21">
        <f>+D$1*'Delkostnadsindekser 2023'!D244*'Delkostnadsindekser 2023'!$L244/1000</f>
        <v>0</v>
      </c>
      <c r="F244" s="21">
        <f>+F$1*'Delkostnadsindekser 2023'!E244*'Delkostnadsindekser 2023'!$L244/1000</f>
        <v>0</v>
      </c>
      <c r="H244" s="21">
        <f>+H$1*'Delkostnadsindekser 2023'!F244*'Delkostnadsindekser 2023'!$L244/1000</f>
        <v>0</v>
      </c>
      <c r="J244" s="21">
        <f>+J$1*'Delkostnadsindekser 2023'!G244*'Delkostnadsindekser 2023'!$L244/1000</f>
        <v>0</v>
      </c>
      <c r="L244" s="21">
        <f>+L$1*'Delkostnadsindekser 2023'!H244*'Delkostnadsindekser 2023'!$L244/1000</f>
        <v>0</v>
      </c>
      <c r="N244" s="21">
        <f>+N$1*'Delkostnadsindekser 2023'!I244*'Delkostnadsindekser 2023'!$L244/1000</f>
        <v>0</v>
      </c>
      <c r="P244" s="21">
        <f>+P$1*'Delkostnadsindekser 2023'!J244*'Delkostnadsindekser 2023'!$L244/1000</f>
        <v>0</v>
      </c>
      <c r="R244" s="21">
        <f>+R$1*'Delkostnadsindekser 2023'!C244*'Delkostnadsindekser 2023'!$L244/1000</f>
        <v>0</v>
      </c>
    </row>
    <row r="245" spans="1:18" ht="13">
      <c r="A245" s="4">
        <v>4611</v>
      </c>
      <c r="B245" s="1" t="s">
        <v>153</v>
      </c>
      <c r="D245" s="21">
        <f>+D$1*'Delkostnadsindekser 2023'!D245*'Delkostnadsindekser 2023'!$L245/1000</f>
        <v>0</v>
      </c>
      <c r="F245" s="21">
        <f>+F$1*'Delkostnadsindekser 2023'!E245*'Delkostnadsindekser 2023'!$L245/1000</f>
        <v>0</v>
      </c>
      <c r="H245" s="21">
        <f>+H$1*'Delkostnadsindekser 2023'!F245*'Delkostnadsindekser 2023'!$L245/1000</f>
        <v>0</v>
      </c>
      <c r="J245" s="21">
        <f>+J$1*'Delkostnadsindekser 2023'!G245*'Delkostnadsindekser 2023'!$L245/1000</f>
        <v>0</v>
      </c>
      <c r="L245" s="21">
        <f>+L$1*'Delkostnadsindekser 2023'!H245*'Delkostnadsindekser 2023'!$L245/1000</f>
        <v>0</v>
      </c>
      <c r="N245" s="21">
        <f>+N$1*'Delkostnadsindekser 2023'!I245*'Delkostnadsindekser 2023'!$L245/1000</f>
        <v>0</v>
      </c>
      <c r="P245" s="21">
        <f>+P$1*'Delkostnadsindekser 2023'!J245*'Delkostnadsindekser 2023'!$L245/1000</f>
        <v>0</v>
      </c>
      <c r="R245" s="21">
        <f>+R$1*'Delkostnadsindekser 2023'!C245*'Delkostnadsindekser 2023'!$L245/1000</f>
        <v>0</v>
      </c>
    </row>
    <row r="246" spans="1:18" ht="13">
      <c r="A246" s="4">
        <v>4612</v>
      </c>
      <c r="B246" s="1" t="s">
        <v>154</v>
      </c>
      <c r="D246" s="21">
        <f>+D$1*'Delkostnadsindekser 2023'!D246*'Delkostnadsindekser 2023'!$L246/1000</f>
        <v>0</v>
      </c>
      <c r="F246" s="21">
        <f>+F$1*'Delkostnadsindekser 2023'!E246*'Delkostnadsindekser 2023'!$L246/1000</f>
        <v>0</v>
      </c>
      <c r="H246" s="21">
        <f>+H$1*'Delkostnadsindekser 2023'!F246*'Delkostnadsindekser 2023'!$L246/1000</f>
        <v>0</v>
      </c>
      <c r="J246" s="21">
        <f>+J$1*'Delkostnadsindekser 2023'!G246*'Delkostnadsindekser 2023'!$L246/1000</f>
        <v>0</v>
      </c>
      <c r="L246" s="21">
        <f>+L$1*'Delkostnadsindekser 2023'!H246*'Delkostnadsindekser 2023'!$L246/1000</f>
        <v>0</v>
      </c>
      <c r="N246" s="21">
        <f>+N$1*'Delkostnadsindekser 2023'!I246*'Delkostnadsindekser 2023'!$L246/1000</f>
        <v>0</v>
      </c>
      <c r="P246" s="21">
        <f>+P$1*'Delkostnadsindekser 2023'!J246*'Delkostnadsindekser 2023'!$L246/1000</f>
        <v>0</v>
      </c>
      <c r="R246" s="21">
        <f>+R$1*'Delkostnadsindekser 2023'!C246*'Delkostnadsindekser 2023'!$L246/1000</f>
        <v>0</v>
      </c>
    </row>
    <row r="247" spans="1:18" ht="13">
      <c r="A247" s="4">
        <v>4613</v>
      </c>
      <c r="B247" s="1" t="s">
        <v>155</v>
      </c>
      <c r="D247" s="21">
        <f>+D$1*'Delkostnadsindekser 2023'!D247*'Delkostnadsindekser 2023'!$L247/1000</f>
        <v>0</v>
      </c>
      <c r="F247" s="21">
        <f>+F$1*'Delkostnadsindekser 2023'!E247*'Delkostnadsindekser 2023'!$L247/1000</f>
        <v>0</v>
      </c>
      <c r="H247" s="21">
        <f>+H$1*'Delkostnadsindekser 2023'!F247*'Delkostnadsindekser 2023'!$L247/1000</f>
        <v>0</v>
      </c>
      <c r="J247" s="21">
        <f>+J$1*'Delkostnadsindekser 2023'!G247*'Delkostnadsindekser 2023'!$L247/1000</f>
        <v>0</v>
      </c>
      <c r="L247" s="21">
        <f>+L$1*'Delkostnadsindekser 2023'!H247*'Delkostnadsindekser 2023'!$L247/1000</f>
        <v>0</v>
      </c>
      <c r="N247" s="21">
        <f>+N$1*'Delkostnadsindekser 2023'!I247*'Delkostnadsindekser 2023'!$L247/1000</f>
        <v>0</v>
      </c>
      <c r="P247" s="21">
        <f>+P$1*'Delkostnadsindekser 2023'!J247*'Delkostnadsindekser 2023'!$L247/1000</f>
        <v>0</v>
      </c>
      <c r="R247" s="21">
        <f>+R$1*'Delkostnadsindekser 2023'!C247*'Delkostnadsindekser 2023'!$L247/1000</f>
        <v>0</v>
      </c>
    </row>
    <row r="248" spans="1:18" ht="13">
      <c r="A248" s="4">
        <v>4614</v>
      </c>
      <c r="B248" s="1" t="s">
        <v>156</v>
      </c>
      <c r="D248" s="21">
        <f>+D$1*'Delkostnadsindekser 2023'!D248*'Delkostnadsindekser 2023'!$L248/1000</f>
        <v>0</v>
      </c>
      <c r="F248" s="21">
        <f>+F$1*'Delkostnadsindekser 2023'!E248*'Delkostnadsindekser 2023'!$L248/1000</f>
        <v>0</v>
      </c>
      <c r="H248" s="21">
        <f>+H$1*'Delkostnadsindekser 2023'!F248*'Delkostnadsindekser 2023'!$L248/1000</f>
        <v>0</v>
      </c>
      <c r="J248" s="21">
        <f>+J$1*'Delkostnadsindekser 2023'!G248*'Delkostnadsindekser 2023'!$L248/1000</f>
        <v>0</v>
      </c>
      <c r="L248" s="21">
        <f>+L$1*'Delkostnadsindekser 2023'!H248*'Delkostnadsindekser 2023'!$L248/1000</f>
        <v>0</v>
      </c>
      <c r="N248" s="21">
        <f>+N$1*'Delkostnadsindekser 2023'!I248*'Delkostnadsindekser 2023'!$L248/1000</f>
        <v>0</v>
      </c>
      <c r="P248" s="21">
        <f>+P$1*'Delkostnadsindekser 2023'!J248*'Delkostnadsindekser 2023'!$L248/1000</f>
        <v>0</v>
      </c>
      <c r="R248" s="21">
        <f>+R$1*'Delkostnadsindekser 2023'!C248*'Delkostnadsindekser 2023'!$L248/1000</f>
        <v>0</v>
      </c>
    </row>
    <row r="249" spans="1:18" ht="13">
      <c r="A249" s="4">
        <v>4615</v>
      </c>
      <c r="B249" s="1" t="s">
        <v>157</v>
      </c>
      <c r="D249" s="21">
        <f>+D$1*'Delkostnadsindekser 2023'!D249*'Delkostnadsindekser 2023'!$L249/1000</f>
        <v>0</v>
      </c>
      <c r="F249" s="21">
        <f>+F$1*'Delkostnadsindekser 2023'!E249*'Delkostnadsindekser 2023'!$L249/1000</f>
        <v>0</v>
      </c>
      <c r="H249" s="21">
        <f>+H$1*'Delkostnadsindekser 2023'!F249*'Delkostnadsindekser 2023'!$L249/1000</f>
        <v>0</v>
      </c>
      <c r="J249" s="21">
        <f>+J$1*'Delkostnadsindekser 2023'!G249*'Delkostnadsindekser 2023'!$L249/1000</f>
        <v>0</v>
      </c>
      <c r="L249" s="21">
        <f>+L$1*'Delkostnadsindekser 2023'!H249*'Delkostnadsindekser 2023'!$L249/1000</f>
        <v>0</v>
      </c>
      <c r="N249" s="21">
        <f>+N$1*'Delkostnadsindekser 2023'!I249*'Delkostnadsindekser 2023'!$L249/1000</f>
        <v>0</v>
      </c>
      <c r="P249" s="21">
        <f>+P$1*'Delkostnadsindekser 2023'!J249*'Delkostnadsindekser 2023'!$L249/1000</f>
        <v>0</v>
      </c>
      <c r="R249" s="21">
        <f>+R$1*'Delkostnadsindekser 2023'!C249*'Delkostnadsindekser 2023'!$L249/1000</f>
        <v>0</v>
      </c>
    </row>
    <row r="250" spans="1:18" ht="13">
      <c r="A250" s="4">
        <v>4616</v>
      </c>
      <c r="B250" s="1" t="s">
        <v>158</v>
      </c>
      <c r="D250" s="21">
        <f>+D$1*'Delkostnadsindekser 2023'!D250*'Delkostnadsindekser 2023'!$L250/1000</f>
        <v>0</v>
      </c>
      <c r="F250" s="21">
        <f>+F$1*'Delkostnadsindekser 2023'!E250*'Delkostnadsindekser 2023'!$L250/1000</f>
        <v>0</v>
      </c>
      <c r="H250" s="21">
        <f>+H$1*'Delkostnadsindekser 2023'!F250*'Delkostnadsindekser 2023'!$L250/1000</f>
        <v>0</v>
      </c>
      <c r="J250" s="21">
        <f>+J$1*'Delkostnadsindekser 2023'!G250*'Delkostnadsindekser 2023'!$L250/1000</f>
        <v>0</v>
      </c>
      <c r="L250" s="21">
        <f>+L$1*'Delkostnadsindekser 2023'!H250*'Delkostnadsindekser 2023'!$L250/1000</f>
        <v>0</v>
      </c>
      <c r="N250" s="21">
        <f>+N$1*'Delkostnadsindekser 2023'!I250*'Delkostnadsindekser 2023'!$L250/1000</f>
        <v>0</v>
      </c>
      <c r="P250" s="21">
        <f>+P$1*'Delkostnadsindekser 2023'!J250*'Delkostnadsindekser 2023'!$L250/1000</f>
        <v>0</v>
      </c>
      <c r="R250" s="21">
        <f>+R$1*'Delkostnadsindekser 2023'!C250*'Delkostnadsindekser 2023'!$L250/1000</f>
        <v>0</v>
      </c>
    </row>
    <row r="251" spans="1:18" ht="13">
      <c r="A251" s="4">
        <v>4617</v>
      </c>
      <c r="B251" s="1" t="s">
        <v>159</v>
      </c>
      <c r="D251" s="21">
        <f>+D$1*'Delkostnadsindekser 2023'!D251*'Delkostnadsindekser 2023'!$L251/1000</f>
        <v>0</v>
      </c>
      <c r="F251" s="21">
        <f>+F$1*'Delkostnadsindekser 2023'!E251*'Delkostnadsindekser 2023'!$L251/1000</f>
        <v>0</v>
      </c>
      <c r="H251" s="21">
        <f>+H$1*'Delkostnadsindekser 2023'!F251*'Delkostnadsindekser 2023'!$L251/1000</f>
        <v>0</v>
      </c>
      <c r="J251" s="21">
        <f>+J$1*'Delkostnadsindekser 2023'!G251*'Delkostnadsindekser 2023'!$L251/1000</f>
        <v>0</v>
      </c>
      <c r="L251" s="21">
        <f>+L$1*'Delkostnadsindekser 2023'!H251*'Delkostnadsindekser 2023'!$L251/1000</f>
        <v>0</v>
      </c>
      <c r="N251" s="21">
        <f>+N$1*'Delkostnadsindekser 2023'!I251*'Delkostnadsindekser 2023'!$L251/1000</f>
        <v>0</v>
      </c>
      <c r="P251" s="21">
        <f>+P$1*'Delkostnadsindekser 2023'!J251*'Delkostnadsindekser 2023'!$L251/1000</f>
        <v>0</v>
      </c>
      <c r="R251" s="21">
        <f>+R$1*'Delkostnadsindekser 2023'!C251*'Delkostnadsindekser 2023'!$L251/1000</f>
        <v>0</v>
      </c>
    </row>
    <row r="252" spans="1:18" ht="13">
      <c r="A252" s="4">
        <v>4618</v>
      </c>
      <c r="B252" s="1" t="s">
        <v>373</v>
      </c>
      <c r="D252" s="21">
        <f>+D$1*'Delkostnadsindekser 2023'!D252*'Delkostnadsindekser 2023'!$L252/1000</f>
        <v>0</v>
      </c>
      <c r="F252" s="21">
        <f>+F$1*'Delkostnadsindekser 2023'!E252*'Delkostnadsindekser 2023'!$L252/1000</f>
        <v>0</v>
      </c>
      <c r="H252" s="21">
        <f>+H$1*'Delkostnadsindekser 2023'!F252*'Delkostnadsindekser 2023'!$L252/1000</f>
        <v>0</v>
      </c>
      <c r="J252" s="21">
        <f>+J$1*'Delkostnadsindekser 2023'!G252*'Delkostnadsindekser 2023'!$L252/1000</f>
        <v>0</v>
      </c>
      <c r="L252" s="21">
        <f>+L$1*'Delkostnadsindekser 2023'!H252*'Delkostnadsindekser 2023'!$L252/1000</f>
        <v>0</v>
      </c>
      <c r="N252" s="21">
        <f>+N$1*'Delkostnadsindekser 2023'!I252*'Delkostnadsindekser 2023'!$L252/1000</f>
        <v>0</v>
      </c>
      <c r="P252" s="21">
        <f>+P$1*'Delkostnadsindekser 2023'!J252*'Delkostnadsindekser 2023'!$L252/1000</f>
        <v>0</v>
      </c>
      <c r="R252" s="21">
        <f>+R$1*'Delkostnadsindekser 2023'!C252*'Delkostnadsindekser 2023'!$L252/1000</f>
        <v>0</v>
      </c>
    </row>
    <row r="253" spans="1:18" ht="13">
      <c r="A253" s="4">
        <v>4619</v>
      </c>
      <c r="B253" s="1" t="s">
        <v>160</v>
      </c>
      <c r="D253" s="21">
        <f>+D$1*'Delkostnadsindekser 2023'!D253*'Delkostnadsindekser 2023'!$L253/1000</f>
        <v>0</v>
      </c>
      <c r="F253" s="21">
        <f>+F$1*'Delkostnadsindekser 2023'!E253*'Delkostnadsindekser 2023'!$L253/1000</f>
        <v>0</v>
      </c>
      <c r="H253" s="21">
        <f>+H$1*'Delkostnadsindekser 2023'!F253*'Delkostnadsindekser 2023'!$L253/1000</f>
        <v>0</v>
      </c>
      <c r="J253" s="21">
        <f>+J$1*'Delkostnadsindekser 2023'!G253*'Delkostnadsindekser 2023'!$L253/1000</f>
        <v>0</v>
      </c>
      <c r="L253" s="21">
        <f>+L$1*'Delkostnadsindekser 2023'!H253*'Delkostnadsindekser 2023'!$L253/1000</f>
        <v>0</v>
      </c>
      <c r="N253" s="21">
        <f>+N$1*'Delkostnadsindekser 2023'!I253*'Delkostnadsindekser 2023'!$L253/1000</f>
        <v>0</v>
      </c>
      <c r="P253" s="21">
        <f>+P$1*'Delkostnadsindekser 2023'!J253*'Delkostnadsindekser 2023'!$L253/1000</f>
        <v>0</v>
      </c>
      <c r="R253" s="21">
        <f>+R$1*'Delkostnadsindekser 2023'!C253*'Delkostnadsindekser 2023'!$L253/1000</f>
        <v>0</v>
      </c>
    </row>
    <row r="254" spans="1:18" ht="13">
      <c r="A254" s="4">
        <v>4620</v>
      </c>
      <c r="B254" s="1" t="s">
        <v>161</v>
      </c>
      <c r="D254" s="21">
        <f>+D$1*'Delkostnadsindekser 2023'!D254*'Delkostnadsindekser 2023'!$L254/1000</f>
        <v>0</v>
      </c>
      <c r="F254" s="21">
        <f>+F$1*'Delkostnadsindekser 2023'!E254*'Delkostnadsindekser 2023'!$L254/1000</f>
        <v>0</v>
      </c>
      <c r="H254" s="21">
        <f>+H$1*'Delkostnadsindekser 2023'!F254*'Delkostnadsindekser 2023'!$L254/1000</f>
        <v>0</v>
      </c>
      <c r="J254" s="21">
        <f>+J$1*'Delkostnadsindekser 2023'!G254*'Delkostnadsindekser 2023'!$L254/1000</f>
        <v>0</v>
      </c>
      <c r="L254" s="21">
        <f>+L$1*'Delkostnadsindekser 2023'!H254*'Delkostnadsindekser 2023'!$L254/1000</f>
        <v>0</v>
      </c>
      <c r="N254" s="21">
        <f>+N$1*'Delkostnadsindekser 2023'!I254*'Delkostnadsindekser 2023'!$L254/1000</f>
        <v>0</v>
      </c>
      <c r="P254" s="21">
        <f>+P$1*'Delkostnadsindekser 2023'!J254*'Delkostnadsindekser 2023'!$L254/1000</f>
        <v>0</v>
      </c>
      <c r="R254" s="21">
        <f>+R$1*'Delkostnadsindekser 2023'!C254*'Delkostnadsindekser 2023'!$L254/1000</f>
        <v>0</v>
      </c>
    </row>
    <row r="255" spans="1:18" ht="13">
      <c r="A255" s="4">
        <v>4621</v>
      </c>
      <c r="B255" s="1" t="s">
        <v>374</v>
      </c>
      <c r="D255" s="21">
        <f>+D$1*'Delkostnadsindekser 2023'!D255*'Delkostnadsindekser 2023'!$L255/1000</f>
        <v>0</v>
      </c>
      <c r="F255" s="21">
        <f>+F$1*'Delkostnadsindekser 2023'!E255*'Delkostnadsindekser 2023'!$L255/1000</f>
        <v>0</v>
      </c>
      <c r="H255" s="21">
        <f>+H$1*'Delkostnadsindekser 2023'!F255*'Delkostnadsindekser 2023'!$L255/1000</f>
        <v>0</v>
      </c>
      <c r="J255" s="21">
        <f>+J$1*'Delkostnadsindekser 2023'!G255*'Delkostnadsindekser 2023'!$L255/1000</f>
        <v>0</v>
      </c>
      <c r="L255" s="21">
        <f>+L$1*'Delkostnadsindekser 2023'!H255*'Delkostnadsindekser 2023'!$L255/1000</f>
        <v>0</v>
      </c>
      <c r="N255" s="21">
        <f>+N$1*'Delkostnadsindekser 2023'!I255*'Delkostnadsindekser 2023'!$L255/1000</f>
        <v>0</v>
      </c>
      <c r="P255" s="21">
        <f>+P$1*'Delkostnadsindekser 2023'!J255*'Delkostnadsindekser 2023'!$L255/1000</f>
        <v>0</v>
      </c>
      <c r="R255" s="21">
        <f>+R$1*'Delkostnadsindekser 2023'!C255*'Delkostnadsindekser 2023'!$L255/1000</f>
        <v>0</v>
      </c>
    </row>
    <row r="256" spans="1:18" ht="13">
      <c r="A256" s="4">
        <v>4622</v>
      </c>
      <c r="B256" s="1" t="s">
        <v>162</v>
      </c>
      <c r="D256" s="21">
        <f>+D$1*'Delkostnadsindekser 2023'!D256*'Delkostnadsindekser 2023'!$L256/1000</f>
        <v>0</v>
      </c>
      <c r="F256" s="21">
        <f>+F$1*'Delkostnadsindekser 2023'!E256*'Delkostnadsindekser 2023'!$L256/1000</f>
        <v>0</v>
      </c>
      <c r="H256" s="21">
        <f>+H$1*'Delkostnadsindekser 2023'!F256*'Delkostnadsindekser 2023'!$L256/1000</f>
        <v>0</v>
      </c>
      <c r="J256" s="21">
        <f>+J$1*'Delkostnadsindekser 2023'!G256*'Delkostnadsindekser 2023'!$L256/1000</f>
        <v>0</v>
      </c>
      <c r="L256" s="21">
        <f>+L$1*'Delkostnadsindekser 2023'!H256*'Delkostnadsindekser 2023'!$L256/1000</f>
        <v>0</v>
      </c>
      <c r="N256" s="21">
        <f>+N$1*'Delkostnadsindekser 2023'!I256*'Delkostnadsindekser 2023'!$L256/1000</f>
        <v>0</v>
      </c>
      <c r="P256" s="21">
        <f>+P$1*'Delkostnadsindekser 2023'!J256*'Delkostnadsindekser 2023'!$L256/1000</f>
        <v>0</v>
      </c>
      <c r="R256" s="21">
        <f>+R$1*'Delkostnadsindekser 2023'!C256*'Delkostnadsindekser 2023'!$L256/1000</f>
        <v>0</v>
      </c>
    </row>
    <row r="257" spans="1:18" ht="13">
      <c r="A257" s="4">
        <v>4623</v>
      </c>
      <c r="B257" s="1" t="s">
        <v>163</v>
      </c>
      <c r="D257" s="21">
        <f>+D$1*'Delkostnadsindekser 2023'!D257*'Delkostnadsindekser 2023'!$L257/1000</f>
        <v>0</v>
      </c>
      <c r="F257" s="21">
        <f>+F$1*'Delkostnadsindekser 2023'!E257*'Delkostnadsindekser 2023'!$L257/1000</f>
        <v>0</v>
      </c>
      <c r="H257" s="21">
        <f>+H$1*'Delkostnadsindekser 2023'!F257*'Delkostnadsindekser 2023'!$L257/1000</f>
        <v>0</v>
      </c>
      <c r="J257" s="21">
        <f>+J$1*'Delkostnadsindekser 2023'!G257*'Delkostnadsindekser 2023'!$L257/1000</f>
        <v>0</v>
      </c>
      <c r="L257" s="21">
        <f>+L$1*'Delkostnadsindekser 2023'!H257*'Delkostnadsindekser 2023'!$L257/1000</f>
        <v>0</v>
      </c>
      <c r="N257" s="21">
        <f>+N$1*'Delkostnadsindekser 2023'!I257*'Delkostnadsindekser 2023'!$L257/1000</f>
        <v>0</v>
      </c>
      <c r="P257" s="21">
        <f>+P$1*'Delkostnadsindekser 2023'!J257*'Delkostnadsindekser 2023'!$L257/1000</f>
        <v>0</v>
      </c>
      <c r="R257" s="21">
        <f>+R$1*'Delkostnadsindekser 2023'!C257*'Delkostnadsindekser 2023'!$L257/1000</f>
        <v>0</v>
      </c>
    </row>
    <row r="258" spans="1:18" ht="13">
      <c r="A258" s="4">
        <v>4624</v>
      </c>
      <c r="B258" s="1" t="s">
        <v>375</v>
      </c>
      <c r="D258" s="21">
        <f>+D$1*'Delkostnadsindekser 2023'!D258*'Delkostnadsindekser 2023'!$L258/1000</f>
        <v>0</v>
      </c>
      <c r="F258" s="21">
        <f>+F$1*'Delkostnadsindekser 2023'!E258*'Delkostnadsindekser 2023'!$L258/1000</f>
        <v>0</v>
      </c>
      <c r="H258" s="21">
        <f>+H$1*'Delkostnadsindekser 2023'!F258*'Delkostnadsindekser 2023'!$L258/1000</f>
        <v>0</v>
      </c>
      <c r="J258" s="21">
        <f>+J$1*'Delkostnadsindekser 2023'!G258*'Delkostnadsindekser 2023'!$L258/1000</f>
        <v>0</v>
      </c>
      <c r="L258" s="21">
        <f>+L$1*'Delkostnadsindekser 2023'!H258*'Delkostnadsindekser 2023'!$L258/1000</f>
        <v>0</v>
      </c>
      <c r="N258" s="21">
        <f>+N$1*'Delkostnadsindekser 2023'!I258*'Delkostnadsindekser 2023'!$L258/1000</f>
        <v>0</v>
      </c>
      <c r="P258" s="21">
        <f>+P$1*'Delkostnadsindekser 2023'!J258*'Delkostnadsindekser 2023'!$L258/1000</f>
        <v>0</v>
      </c>
      <c r="R258" s="21">
        <f>+R$1*'Delkostnadsindekser 2023'!C258*'Delkostnadsindekser 2023'!$L258/1000</f>
        <v>0</v>
      </c>
    </row>
    <row r="259" spans="1:18" ht="13">
      <c r="A259" s="4">
        <v>4625</v>
      </c>
      <c r="B259" s="1" t="s">
        <v>164</v>
      </c>
      <c r="D259" s="21">
        <f>+D$1*'Delkostnadsindekser 2023'!D259*'Delkostnadsindekser 2023'!$L259/1000</f>
        <v>0</v>
      </c>
      <c r="F259" s="21">
        <f>+F$1*'Delkostnadsindekser 2023'!E259*'Delkostnadsindekser 2023'!$L259/1000</f>
        <v>0</v>
      </c>
      <c r="H259" s="21">
        <f>+H$1*'Delkostnadsindekser 2023'!F259*'Delkostnadsindekser 2023'!$L259/1000</f>
        <v>0</v>
      </c>
      <c r="J259" s="21">
        <f>+J$1*'Delkostnadsindekser 2023'!G259*'Delkostnadsindekser 2023'!$L259/1000</f>
        <v>0</v>
      </c>
      <c r="L259" s="21">
        <f>+L$1*'Delkostnadsindekser 2023'!H259*'Delkostnadsindekser 2023'!$L259/1000</f>
        <v>0</v>
      </c>
      <c r="N259" s="21">
        <f>+N$1*'Delkostnadsindekser 2023'!I259*'Delkostnadsindekser 2023'!$L259/1000</f>
        <v>0</v>
      </c>
      <c r="P259" s="21">
        <f>+P$1*'Delkostnadsindekser 2023'!J259*'Delkostnadsindekser 2023'!$L259/1000</f>
        <v>0</v>
      </c>
      <c r="R259" s="21">
        <f>+R$1*'Delkostnadsindekser 2023'!C259*'Delkostnadsindekser 2023'!$L259/1000</f>
        <v>0</v>
      </c>
    </row>
    <row r="260" spans="1:18" ht="13">
      <c r="A260" s="4">
        <v>4626</v>
      </c>
      <c r="B260" s="1" t="s">
        <v>376</v>
      </c>
      <c r="D260" s="21">
        <f>+D$1*'Delkostnadsindekser 2023'!D260*'Delkostnadsindekser 2023'!$L260/1000</f>
        <v>0</v>
      </c>
      <c r="F260" s="21">
        <f>+F$1*'Delkostnadsindekser 2023'!E260*'Delkostnadsindekser 2023'!$L260/1000</f>
        <v>0</v>
      </c>
      <c r="H260" s="21">
        <f>+H$1*'Delkostnadsindekser 2023'!F260*'Delkostnadsindekser 2023'!$L260/1000</f>
        <v>0</v>
      </c>
      <c r="J260" s="21">
        <f>+J$1*'Delkostnadsindekser 2023'!G260*'Delkostnadsindekser 2023'!$L260/1000</f>
        <v>0</v>
      </c>
      <c r="L260" s="21">
        <f>+L$1*'Delkostnadsindekser 2023'!H260*'Delkostnadsindekser 2023'!$L260/1000</f>
        <v>0</v>
      </c>
      <c r="N260" s="21">
        <f>+N$1*'Delkostnadsindekser 2023'!I260*'Delkostnadsindekser 2023'!$L260/1000</f>
        <v>0</v>
      </c>
      <c r="P260" s="21">
        <f>+P$1*'Delkostnadsindekser 2023'!J260*'Delkostnadsindekser 2023'!$L260/1000</f>
        <v>0</v>
      </c>
      <c r="R260" s="21">
        <f>+R$1*'Delkostnadsindekser 2023'!C260*'Delkostnadsindekser 2023'!$L260/1000</f>
        <v>0</v>
      </c>
    </row>
    <row r="261" spans="1:18" ht="13">
      <c r="A261" s="4">
        <v>4627</v>
      </c>
      <c r="B261" s="1" t="s">
        <v>165</v>
      </c>
      <c r="D261" s="21">
        <f>+D$1*'Delkostnadsindekser 2023'!D261*'Delkostnadsindekser 2023'!$L261/1000</f>
        <v>0</v>
      </c>
      <c r="F261" s="21">
        <f>+F$1*'Delkostnadsindekser 2023'!E261*'Delkostnadsindekser 2023'!$L261/1000</f>
        <v>0</v>
      </c>
      <c r="H261" s="21">
        <f>+H$1*'Delkostnadsindekser 2023'!F261*'Delkostnadsindekser 2023'!$L261/1000</f>
        <v>0</v>
      </c>
      <c r="J261" s="21">
        <f>+J$1*'Delkostnadsindekser 2023'!G261*'Delkostnadsindekser 2023'!$L261/1000</f>
        <v>0</v>
      </c>
      <c r="L261" s="21">
        <f>+L$1*'Delkostnadsindekser 2023'!H261*'Delkostnadsindekser 2023'!$L261/1000</f>
        <v>0</v>
      </c>
      <c r="N261" s="21">
        <f>+N$1*'Delkostnadsindekser 2023'!I261*'Delkostnadsindekser 2023'!$L261/1000</f>
        <v>0</v>
      </c>
      <c r="P261" s="21">
        <f>+P$1*'Delkostnadsindekser 2023'!J261*'Delkostnadsindekser 2023'!$L261/1000</f>
        <v>0</v>
      </c>
      <c r="R261" s="21">
        <f>+R$1*'Delkostnadsindekser 2023'!C261*'Delkostnadsindekser 2023'!$L261/1000</f>
        <v>0</v>
      </c>
    </row>
    <row r="262" spans="1:18" ht="13">
      <c r="A262" s="4">
        <v>4628</v>
      </c>
      <c r="B262" s="1" t="s">
        <v>166</v>
      </c>
      <c r="D262" s="21">
        <f>+D$1*'Delkostnadsindekser 2023'!D262*'Delkostnadsindekser 2023'!$L262/1000</f>
        <v>0</v>
      </c>
      <c r="F262" s="21">
        <f>+F$1*'Delkostnadsindekser 2023'!E262*'Delkostnadsindekser 2023'!$L262/1000</f>
        <v>0</v>
      </c>
      <c r="H262" s="21">
        <f>+H$1*'Delkostnadsindekser 2023'!F262*'Delkostnadsindekser 2023'!$L262/1000</f>
        <v>0</v>
      </c>
      <c r="J262" s="21">
        <f>+J$1*'Delkostnadsindekser 2023'!G262*'Delkostnadsindekser 2023'!$L262/1000</f>
        <v>0</v>
      </c>
      <c r="L262" s="21">
        <f>+L$1*'Delkostnadsindekser 2023'!H262*'Delkostnadsindekser 2023'!$L262/1000</f>
        <v>0</v>
      </c>
      <c r="N262" s="21">
        <f>+N$1*'Delkostnadsindekser 2023'!I262*'Delkostnadsindekser 2023'!$L262/1000</f>
        <v>0</v>
      </c>
      <c r="P262" s="21">
        <f>+P$1*'Delkostnadsindekser 2023'!J262*'Delkostnadsindekser 2023'!$L262/1000</f>
        <v>0</v>
      </c>
      <c r="R262" s="21">
        <f>+R$1*'Delkostnadsindekser 2023'!C262*'Delkostnadsindekser 2023'!$L262/1000</f>
        <v>0</v>
      </c>
    </row>
    <row r="263" spans="1:18" ht="13">
      <c r="A263" s="4">
        <v>4629</v>
      </c>
      <c r="B263" s="1" t="s">
        <v>167</v>
      </c>
      <c r="D263" s="21">
        <f>+D$1*'Delkostnadsindekser 2023'!D263*'Delkostnadsindekser 2023'!$L263/1000</f>
        <v>0</v>
      </c>
      <c r="F263" s="21">
        <f>+F$1*'Delkostnadsindekser 2023'!E263*'Delkostnadsindekser 2023'!$L263/1000</f>
        <v>0</v>
      </c>
      <c r="H263" s="21">
        <f>+H$1*'Delkostnadsindekser 2023'!F263*'Delkostnadsindekser 2023'!$L263/1000</f>
        <v>0</v>
      </c>
      <c r="J263" s="21">
        <f>+J$1*'Delkostnadsindekser 2023'!G263*'Delkostnadsindekser 2023'!$L263/1000</f>
        <v>0</v>
      </c>
      <c r="L263" s="21">
        <f>+L$1*'Delkostnadsindekser 2023'!H263*'Delkostnadsindekser 2023'!$L263/1000</f>
        <v>0</v>
      </c>
      <c r="N263" s="21">
        <f>+N$1*'Delkostnadsindekser 2023'!I263*'Delkostnadsindekser 2023'!$L263/1000</f>
        <v>0</v>
      </c>
      <c r="P263" s="21">
        <f>+P$1*'Delkostnadsindekser 2023'!J263*'Delkostnadsindekser 2023'!$L263/1000</f>
        <v>0</v>
      </c>
      <c r="R263" s="21">
        <f>+R$1*'Delkostnadsindekser 2023'!C263*'Delkostnadsindekser 2023'!$L263/1000</f>
        <v>0</v>
      </c>
    </row>
    <row r="264" spans="1:18" ht="13">
      <c r="A264" s="4">
        <v>4630</v>
      </c>
      <c r="B264" s="1" t="s">
        <v>168</v>
      </c>
      <c r="D264" s="21">
        <f>+D$1*'Delkostnadsindekser 2023'!D264*'Delkostnadsindekser 2023'!$L264/1000</f>
        <v>0</v>
      </c>
      <c r="F264" s="21">
        <f>+F$1*'Delkostnadsindekser 2023'!E264*'Delkostnadsindekser 2023'!$L264/1000</f>
        <v>0</v>
      </c>
      <c r="H264" s="21">
        <f>+H$1*'Delkostnadsindekser 2023'!F264*'Delkostnadsindekser 2023'!$L264/1000</f>
        <v>0</v>
      </c>
      <c r="J264" s="21">
        <f>+J$1*'Delkostnadsindekser 2023'!G264*'Delkostnadsindekser 2023'!$L264/1000</f>
        <v>0</v>
      </c>
      <c r="L264" s="21">
        <f>+L$1*'Delkostnadsindekser 2023'!H264*'Delkostnadsindekser 2023'!$L264/1000</f>
        <v>0</v>
      </c>
      <c r="N264" s="21">
        <f>+N$1*'Delkostnadsindekser 2023'!I264*'Delkostnadsindekser 2023'!$L264/1000</f>
        <v>0</v>
      </c>
      <c r="P264" s="21">
        <f>+P$1*'Delkostnadsindekser 2023'!J264*'Delkostnadsindekser 2023'!$L264/1000</f>
        <v>0</v>
      </c>
      <c r="R264" s="21">
        <f>+R$1*'Delkostnadsindekser 2023'!C264*'Delkostnadsindekser 2023'!$L264/1000</f>
        <v>0</v>
      </c>
    </row>
    <row r="265" spans="1:18" ht="13">
      <c r="A265" s="4">
        <v>4631</v>
      </c>
      <c r="B265" s="1" t="s">
        <v>377</v>
      </c>
      <c r="D265" s="21">
        <f>+D$1*'Delkostnadsindekser 2023'!D265*'Delkostnadsindekser 2023'!$L265/1000</f>
        <v>0</v>
      </c>
      <c r="F265" s="21">
        <f>+F$1*'Delkostnadsindekser 2023'!E265*'Delkostnadsindekser 2023'!$L265/1000</f>
        <v>0</v>
      </c>
      <c r="H265" s="21">
        <f>+H$1*'Delkostnadsindekser 2023'!F265*'Delkostnadsindekser 2023'!$L265/1000</f>
        <v>0</v>
      </c>
      <c r="J265" s="21">
        <f>+J$1*'Delkostnadsindekser 2023'!G265*'Delkostnadsindekser 2023'!$L265/1000</f>
        <v>0</v>
      </c>
      <c r="L265" s="21">
        <f>+L$1*'Delkostnadsindekser 2023'!H265*'Delkostnadsindekser 2023'!$L265/1000</f>
        <v>0</v>
      </c>
      <c r="N265" s="21">
        <f>+N$1*'Delkostnadsindekser 2023'!I265*'Delkostnadsindekser 2023'!$L265/1000</f>
        <v>0</v>
      </c>
      <c r="P265" s="21">
        <f>+P$1*'Delkostnadsindekser 2023'!J265*'Delkostnadsindekser 2023'!$L265/1000</f>
        <v>0</v>
      </c>
      <c r="R265" s="21">
        <f>+R$1*'Delkostnadsindekser 2023'!C265*'Delkostnadsindekser 2023'!$L265/1000</f>
        <v>0</v>
      </c>
    </row>
    <row r="266" spans="1:18" ht="13">
      <c r="A266" s="4">
        <v>4632</v>
      </c>
      <c r="B266" s="1" t="s">
        <v>169</v>
      </c>
      <c r="D266" s="21">
        <f>+D$1*'Delkostnadsindekser 2023'!D266*'Delkostnadsindekser 2023'!$L266/1000</f>
        <v>0</v>
      </c>
      <c r="F266" s="21">
        <f>+F$1*'Delkostnadsindekser 2023'!E266*'Delkostnadsindekser 2023'!$L266/1000</f>
        <v>0</v>
      </c>
      <c r="H266" s="21">
        <f>+H$1*'Delkostnadsindekser 2023'!F266*'Delkostnadsindekser 2023'!$L266/1000</f>
        <v>0</v>
      </c>
      <c r="J266" s="21">
        <f>+J$1*'Delkostnadsindekser 2023'!G266*'Delkostnadsindekser 2023'!$L266/1000</f>
        <v>0</v>
      </c>
      <c r="L266" s="21">
        <f>+L$1*'Delkostnadsindekser 2023'!H266*'Delkostnadsindekser 2023'!$L266/1000</f>
        <v>0</v>
      </c>
      <c r="N266" s="21">
        <f>+N$1*'Delkostnadsindekser 2023'!I266*'Delkostnadsindekser 2023'!$L266/1000</f>
        <v>0</v>
      </c>
      <c r="P266" s="21">
        <f>+P$1*'Delkostnadsindekser 2023'!J266*'Delkostnadsindekser 2023'!$L266/1000</f>
        <v>0</v>
      </c>
      <c r="R266" s="21">
        <f>+R$1*'Delkostnadsindekser 2023'!C266*'Delkostnadsindekser 2023'!$L266/1000</f>
        <v>0</v>
      </c>
    </row>
    <row r="267" spans="1:18" ht="13">
      <c r="A267" s="4">
        <v>4633</v>
      </c>
      <c r="B267" s="1" t="s">
        <v>170</v>
      </c>
      <c r="D267" s="21">
        <f>+D$1*'Delkostnadsindekser 2023'!D267*'Delkostnadsindekser 2023'!$L267/1000</f>
        <v>0</v>
      </c>
      <c r="F267" s="21">
        <f>+F$1*'Delkostnadsindekser 2023'!E267*'Delkostnadsindekser 2023'!$L267/1000</f>
        <v>0</v>
      </c>
      <c r="H267" s="21">
        <f>+H$1*'Delkostnadsindekser 2023'!F267*'Delkostnadsindekser 2023'!$L267/1000</f>
        <v>0</v>
      </c>
      <c r="J267" s="21">
        <f>+J$1*'Delkostnadsindekser 2023'!G267*'Delkostnadsindekser 2023'!$L267/1000</f>
        <v>0</v>
      </c>
      <c r="L267" s="21">
        <f>+L$1*'Delkostnadsindekser 2023'!H267*'Delkostnadsindekser 2023'!$L267/1000</f>
        <v>0</v>
      </c>
      <c r="N267" s="21">
        <f>+N$1*'Delkostnadsindekser 2023'!I267*'Delkostnadsindekser 2023'!$L267/1000</f>
        <v>0</v>
      </c>
      <c r="P267" s="21">
        <f>+P$1*'Delkostnadsindekser 2023'!J267*'Delkostnadsindekser 2023'!$L267/1000</f>
        <v>0</v>
      </c>
      <c r="R267" s="21">
        <f>+R$1*'Delkostnadsindekser 2023'!C267*'Delkostnadsindekser 2023'!$L267/1000</f>
        <v>0</v>
      </c>
    </row>
    <row r="268" spans="1:18" ht="13">
      <c r="A268" s="4">
        <v>4634</v>
      </c>
      <c r="B268" s="1" t="s">
        <v>171</v>
      </c>
      <c r="D268" s="21">
        <f>+D$1*'Delkostnadsindekser 2023'!D268*'Delkostnadsindekser 2023'!$L268/1000</f>
        <v>0</v>
      </c>
      <c r="F268" s="21">
        <f>+F$1*'Delkostnadsindekser 2023'!E268*'Delkostnadsindekser 2023'!$L268/1000</f>
        <v>0</v>
      </c>
      <c r="H268" s="21">
        <f>+H$1*'Delkostnadsindekser 2023'!F268*'Delkostnadsindekser 2023'!$L268/1000</f>
        <v>0</v>
      </c>
      <c r="J268" s="21">
        <f>+J$1*'Delkostnadsindekser 2023'!G268*'Delkostnadsindekser 2023'!$L268/1000</f>
        <v>0</v>
      </c>
      <c r="L268" s="21">
        <f>+L$1*'Delkostnadsindekser 2023'!H268*'Delkostnadsindekser 2023'!$L268/1000</f>
        <v>0</v>
      </c>
      <c r="N268" s="21">
        <f>+N$1*'Delkostnadsindekser 2023'!I268*'Delkostnadsindekser 2023'!$L268/1000</f>
        <v>0</v>
      </c>
      <c r="P268" s="21">
        <f>+P$1*'Delkostnadsindekser 2023'!J268*'Delkostnadsindekser 2023'!$L268/1000</f>
        <v>0</v>
      </c>
      <c r="R268" s="21">
        <f>+R$1*'Delkostnadsindekser 2023'!C268*'Delkostnadsindekser 2023'!$L268/1000</f>
        <v>0</v>
      </c>
    </row>
    <row r="269" spans="1:18" ht="13">
      <c r="A269" s="4">
        <v>4635</v>
      </c>
      <c r="B269" s="1" t="s">
        <v>172</v>
      </c>
      <c r="D269" s="21">
        <f>+D$1*'Delkostnadsindekser 2023'!D269*'Delkostnadsindekser 2023'!$L269/1000</f>
        <v>0</v>
      </c>
      <c r="F269" s="21">
        <f>+F$1*'Delkostnadsindekser 2023'!E269*'Delkostnadsindekser 2023'!$L269/1000</f>
        <v>0</v>
      </c>
      <c r="H269" s="21">
        <f>+H$1*'Delkostnadsindekser 2023'!F269*'Delkostnadsindekser 2023'!$L269/1000</f>
        <v>0</v>
      </c>
      <c r="J269" s="21">
        <f>+J$1*'Delkostnadsindekser 2023'!G269*'Delkostnadsindekser 2023'!$L269/1000</f>
        <v>0</v>
      </c>
      <c r="L269" s="21">
        <f>+L$1*'Delkostnadsindekser 2023'!H269*'Delkostnadsindekser 2023'!$L269/1000</f>
        <v>0</v>
      </c>
      <c r="N269" s="21">
        <f>+N$1*'Delkostnadsindekser 2023'!I269*'Delkostnadsindekser 2023'!$L269/1000</f>
        <v>0</v>
      </c>
      <c r="P269" s="21">
        <f>+P$1*'Delkostnadsindekser 2023'!J269*'Delkostnadsindekser 2023'!$L269/1000</f>
        <v>0</v>
      </c>
      <c r="R269" s="21">
        <f>+R$1*'Delkostnadsindekser 2023'!C269*'Delkostnadsindekser 2023'!$L269/1000</f>
        <v>0</v>
      </c>
    </row>
    <row r="270" spans="1:18" ht="13">
      <c r="A270" s="4">
        <v>4636</v>
      </c>
      <c r="B270" s="1" t="s">
        <v>173</v>
      </c>
      <c r="D270" s="21">
        <f>+D$1*'Delkostnadsindekser 2023'!D270*'Delkostnadsindekser 2023'!$L270/1000</f>
        <v>0</v>
      </c>
      <c r="F270" s="21">
        <f>+F$1*'Delkostnadsindekser 2023'!E270*'Delkostnadsindekser 2023'!$L270/1000</f>
        <v>0</v>
      </c>
      <c r="H270" s="21">
        <f>+H$1*'Delkostnadsindekser 2023'!F270*'Delkostnadsindekser 2023'!$L270/1000</f>
        <v>0</v>
      </c>
      <c r="J270" s="21">
        <f>+J$1*'Delkostnadsindekser 2023'!G270*'Delkostnadsindekser 2023'!$L270/1000</f>
        <v>0</v>
      </c>
      <c r="L270" s="21">
        <f>+L$1*'Delkostnadsindekser 2023'!H270*'Delkostnadsindekser 2023'!$L270/1000</f>
        <v>0</v>
      </c>
      <c r="N270" s="21">
        <f>+N$1*'Delkostnadsindekser 2023'!I270*'Delkostnadsindekser 2023'!$L270/1000</f>
        <v>0</v>
      </c>
      <c r="P270" s="21">
        <f>+P$1*'Delkostnadsindekser 2023'!J270*'Delkostnadsindekser 2023'!$L270/1000</f>
        <v>0</v>
      </c>
      <c r="R270" s="21">
        <f>+R$1*'Delkostnadsindekser 2023'!C270*'Delkostnadsindekser 2023'!$L270/1000</f>
        <v>0</v>
      </c>
    </row>
    <row r="271" spans="1:18" ht="13">
      <c r="A271" s="4">
        <v>4637</v>
      </c>
      <c r="B271" s="1" t="s">
        <v>174</v>
      </c>
      <c r="D271" s="21">
        <f>+D$1*'Delkostnadsindekser 2023'!D271*'Delkostnadsindekser 2023'!$L271/1000</f>
        <v>0</v>
      </c>
      <c r="F271" s="21">
        <f>+F$1*'Delkostnadsindekser 2023'!E271*'Delkostnadsindekser 2023'!$L271/1000</f>
        <v>0</v>
      </c>
      <c r="H271" s="21">
        <f>+H$1*'Delkostnadsindekser 2023'!F271*'Delkostnadsindekser 2023'!$L271/1000</f>
        <v>0</v>
      </c>
      <c r="J271" s="21">
        <f>+J$1*'Delkostnadsindekser 2023'!G271*'Delkostnadsindekser 2023'!$L271/1000</f>
        <v>0</v>
      </c>
      <c r="L271" s="21">
        <f>+L$1*'Delkostnadsindekser 2023'!H271*'Delkostnadsindekser 2023'!$L271/1000</f>
        <v>0</v>
      </c>
      <c r="N271" s="21">
        <f>+N$1*'Delkostnadsindekser 2023'!I271*'Delkostnadsindekser 2023'!$L271/1000</f>
        <v>0</v>
      </c>
      <c r="P271" s="21">
        <f>+P$1*'Delkostnadsindekser 2023'!J271*'Delkostnadsindekser 2023'!$L271/1000</f>
        <v>0</v>
      </c>
      <c r="R271" s="21">
        <f>+R$1*'Delkostnadsindekser 2023'!C271*'Delkostnadsindekser 2023'!$L271/1000</f>
        <v>0</v>
      </c>
    </row>
    <row r="272" spans="1:18" ht="13">
      <c r="A272" s="4">
        <v>4638</v>
      </c>
      <c r="B272" s="1" t="s">
        <v>175</v>
      </c>
      <c r="D272" s="21">
        <f>+D$1*'Delkostnadsindekser 2023'!D272*'Delkostnadsindekser 2023'!$L272/1000</f>
        <v>0</v>
      </c>
      <c r="F272" s="21">
        <f>+F$1*'Delkostnadsindekser 2023'!E272*'Delkostnadsindekser 2023'!$L272/1000</f>
        <v>0</v>
      </c>
      <c r="H272" s="21">
        <f>+H$1*'Delkostnadsindekser 2023'!F272*'Delkostnadsindekser 2023'!$L272/1000</f>
        <v>0</v>
      </c>
      <c r="J272" s="21">
        <f>+J$1*'Delkostnadsindekser 2023'!G272*'Delkostnadsindekser 2023'!$L272/1000</f>
        <v>0</v>
      </c>
      <c r="L272" s="21">
        <f>+L$1*'Delkostnadsindekser 2023'!H272*'Delkostnadsindekser 2023'!$L272/1000</f>
        <v>0</v>
      </c>
      <c r="N272" s="21">
        <f>+N$1*'Delkostnadsindekser 2023'!I272*'Delkostnadsindekser 2023'!$L272/1000</f>
        <v>0</v>
      </c>
      <c r="P272" s="21">
        <f>+P$1*'Delkostnadsindekser 2023'!J272*'Delkostnadsindekser 2023'!$L272/1000</f>
        <v>0</v>
      </c>
      <c r="R272" s="21">
        <f>+R$1*'Delkostnadsindekser 2023'!C272*'Delkostnadsindekser 2023'!$L272/1000</f>
        <v>0</v>
      </c>
    </row>
    <row r="273" spans="1:18" ht="13">
      <c r="A273" s="4">
        <v>4639</v>
      </c>
      <c r="B273" s="1" t="s">
        <v>176</v>
      </c>
      <c r="D273" s="21">
        <f>+D$1*'Delkostnadsindekser 2023'!D273*'Delkostnadsindekser 2023'!$L273/1000</f>
        <v>0</v>
      </c>
      <c r="F273" s="21">
        <f>+F$1*'Delkostnadsindekser 2023'!E273*'Delkostnadsindekser 2023'!$L273/1000</f>
        <v>0</v>
      </c>
      <c r="H273" s="21">
        <f>+H$1*'Delkostnadsindekser 2023'!F273*'Delkostnadsindekser 2023'!$L273/1000</f>
        <v>0</v>
      </c>
      <c r="J273" s="21">
        <f>+J$1*'Delkostnadsindekser 2023'!G273*'Delkostnadsindekser 2023'!$L273/1000</f>
        <v>0</v>
      </c>
      <c r="L273" s="21">
        <f>+L$1*'Delkostnadsindekser 2023'!H273*'Delkostnadsindekser 2023'!$L273/1000</f>
        <v>0</v>
      </c>
      <c r="N273" s="21">
        <f>+N$1*'Delkostnadsindekser 2023'!I273*'Delkostnadsindekser 2023'!$L273/1000</f>
        <v>0</v>
      </c>
      <c r="P273" s="21">
        <f>+P$1*'Delkostnadsindekser 2023'!J273*'Delkostnadsindekser 2023'!$L273/1000</f>
        <v>0</v>
      </c>
      <c r="R273" s="21">
        <f>+R$1*'Delkostnadsindekser 2023'!C273*'Delkostnadsindekser 2023'!$L273/1000</f>
        <v>0</v>
      </c>
    </row>
    <row r="274" spans="1:18" ht="13">
      <c r="A274" s="4">
        <v>4640</v>
      </c>
      <c r="B274" s="1" t="s">
        <v>378</v>
      </c>
      <c r="D274" s="21">
        <f>+D$1*'Delkostnadsindekser 2023'!D274*'Delkostnadsindekser 2023'!$L274/1000</f>
        <v>0</v>
      </c>
      <c r="F274" s="21">
        <f>+F$1*'Delkostnadsindekser 2023'!E274*'Delkostnadsindekser 2023'!$L274/1000</f>
        <v>0</v>
      </c>
      <c r="H274" s="21">
        <f>+H$1*'Delkostnadsindekser 2023'!F274*'Delkostnadsindekser 2023'!$L274/1000</f>
        <v>0</v>
      </c>
      <c r="J274" s="21">
        <f>+J$1*'Delkostnadsindekser 2023'!G274*'Delkostnadsindekser 2023'!$L274/1000</f>
        <v>0</v>
      </c>
      <c r="L274" s="21">
        <f>+L$1*'Delkostnadsindekser 2023'!H274*'Delkostnadsindekser 2023'!$L274/1000</f>
        <v>0</v>
      </c>
      <c r="N274" s="21">
        <f>+N$1*'Delkostnadsindekser 2023'!I274*'Delkostnadsindekser 2023'!$L274/1000</f>
        <v>0</v>
      </c>
      <c r="P274" s="21">
        <f>+P$1*'Delkostnadsindekser 2023'!J274*'Delkostnadsindekser 2023'!$L274/1000</f>
        <v>0</v>
      </c>
      <c r="R274" s="21">
        <f>+R$1*'Delkostnadsindekser 2023'!C274*'Delkostnadsindekser 2023'!$L274/1000</f>
        <v>0</v>
      </c>
    </row>
    <row r="275" spans="1:18" ht="13">
      <c r="A275" s="4">
        <v>4641</v>
      </c>
      <c r="B275" s="1" t="s">
        <v>177</v>
      </c>
      <c r="D275" s="21">
        <f>+D$1*'Delkostnadsindekser 2023'!D275*'Delkostnadsindekser 2023'!$L275/1000</f>
        <v>0</v>
      </c>
      <c r="F275" s="21">
        <f>+F$1*'Delkostnadsindekser 2023'!E275*'Delkostnadsindekser 2023'!$L275/1000</f>
        <v>0</v>
      </c>
      <c r="H275" s="21">
        <f>+H$1*'Delkostnadsindekser 2023'!F275*'Delkostnadsindekser 2023'!$L275/1000</f>
        <v>0</v>
      </c>
      <c r="J275" s="21">
        <f>+J$1*'Delkostnadsindekser 2023'!G275*'Delkostnadsindekser 2023'!$L275/1000</f>
        <v>0</v>
      </c>
      <c r="L275" s="21">
        <f>+L$1*'Delkostnadsindekser 2023'!H275*'Delkostnadsindekser 2023'!$L275/1000</f>
        <v>0</v>
      </c>
      <c r="N275" s="21">
        <f>+N$1*'Delkostnadsindekser 2023'!I275*'Delkostnadsindekser 2023'!$L275/1000</f>
        <v>0</v>
      </c>
      <c r="P275" s="21">
        <f>+P$1*'Delkostnadsindekser 2023'!J275*'Delkostnadsindekser 2023'!$L275/1000</f>
        <v>0</v>
      </c>
      <c r="R275" s="21">
        <f>+R$1*'Delkostnadsindekser 2023'!C275*'Delkostnadsindekser 2023'!$L275/1000</f>
        <v>0</v>
      </c>
    </row>
    <row r="276" spans="1:18" ht="13">
      <c r="A276" s="4">
        <v>4642</v>
      </c>
      <c r="B276" s="1" t="s">
        <v>178</v>
      </c>
      <c r="D276" s="21">
        <f>+D$1*'Delkostnadsindekser 2023'!D276*'Delkostnadsindekser 2023'!$L276/1000</f>
        <v>0</v>
      </c>
      <c r="F276" s="21">
        <f>+F$1*'Delkostnadsindekser 2023'!E276*'Delkostnadsindekser 2023'!$L276/1000</f>
        <v>0</v>
      </c>
      <c r="H276" s="21">
        <f>+H$1*'Delkostnadsindekser 2023'!F276*'Delkostnadsindekser 2023'!$L276/1000</f>
        <v>0</v>
      </c>
      <c r="J276" s="21">
        <f>+J$1*'Delkostnadsindekser 2023'!G276*'Delkostnadsindekser 2023'!$L276/1000</f>
        <v>0</v>
      </c>
      <c r="L276" s="21">
        <f>+L$1*'Delkostnadsindekser 2023'!H276*'Delkostnadsindekser 2023'!$L276/1000</f>
        <v>0</v>
      </c>
      <c r="N276" s="21">
        <f>+N$1*'Delkostnadsindekser 2023'!I276*'Delkostnadsindekser 2023'!$L276/1000</f>
        <v>0</v>
      </c>
      <c r="P276" s="21">
        <f>+P$1*'Delkostnadsindekser 2023'!J276*'Delkostnadsindekser 2023'!$L276/1000</f>
        <v>0</v>
      </c>
      <c r="R276" s="21">
        <f>+R$1*'Delkostnadsindekser 2023'!C276*'Delkostnadsindekser 2023'!$L276/1000</f>
        <v>0</v>
      </c>
    </row>
    <row r="277" spans="1:18" ht="13">
      <c r="A277" s="4">
        <v>4643</v>
      </c>
      <c r="B277" s="1" t="s">
        <v>179</v>
      </c>
      <c r="D277" s="21">
        <f>+D$1*'Delkostnadsindekser 2023'!D277*'Delkostnadsindekser 2023'!$L277/1000</f>
        <v>0</v>
      </c>
      <c r="F277" s="21">
        <f>+F$1*'Delkostnadsindekser 2023'!E277*'Delkostnadsindekser 2023'!$L277/1000</f>
        <v>0</v>
      </c>
      <c r="H277" s="21">
        <f>+H$1*'Delkostnadsindekser 2023'!F277*'Delkostnadsindekser 2023'!$L277/1000</f>
        <v>0</v>
      </c>
      <c r="J277" s="21">
        <f>+J$1*'Delkostnadsindekser 2023'!G277*'Delkostnadsindekser 2023'!$L277/1000</f>
        <v>0</v>
      </c>
      <c r="L277" s="21">
        <f>+L$1*'Delkostnadsindekser 2023'!H277*'Delkostnadsindekser 2023'!$L277/1000</f>
        <v>0</v>
      </c>
      <c r="N277" s="21">
        <f>+N$1*'Delkostnadsindekser 2023'!I277*'Delkostnadsindekser 2023'!$L277/1000</f>
        <v>0</v>
      </c>
      <c r="P277" s="21">
        <f>+P$1*'Delkostnadsindekser 2023'!J277*'Delkostnadsindekser 2023'!$L277/1000</f>
        <v>0</v>
      </c>
      <c r="R277" s="21">
        <f>+R$1*'Delkostnadsindekser 2023'!C277*'Delkostnadsindekser 2023'!$L277/1000</f>
        <v>0</v>
      </c>
    </row>
    <row r="278" spans="1:18" ht="13">
      <c r="A278" s="4">
        <v>4644</v>
      </c>
      <c r="B278" s="1" t="s">
        <v>180</v>
      </c>
      <c r="D278" s="21">
        <f>+D$1*'Delkostnadsindekser 2023'!D278*'Delkostnadsindekser 2023'!$L278/1000</f>
        <v>0</v>
      </c>
      <c r="F278" s="21">
        <f>+F$1*'Delkostnadsindekser 2023'!E278*'Delkostnadsindekser 2023'!$L278/1000</f>
        <v>0</v>
      </c>
      <c r="H278" s="21">
        <f>+H$1*'Delkostnadsindekser 2023'!F278*'Delkostnadsindekser 2023'!$L278/1000</f>
        <v>0</v>
      </c>
      <c r="J278" s="21">
        <f>+J$1*'Delkostnadsindekser 2023'!G278*'Delkostnadsindekser 2023'!$L278/1000</f>
        <v>0</v>
      </c>
      <c r="L278" s="21">
        <f>+L$1*'Delkostnadsindekser 2023'!H278*'Delkostnadsindekser 2023'!$L278/1000</f>
        <v>0</v>
      </c>
      <c r="N278" s="21">
        <f>+N$1*'Delkostnadsindekser 2023'!I278*'Delkostnadsindekser 2023'!$L278/1000</f>
        <v>0</v>
      </c>
      <c r="P278" s="21">
        <f>+P$1*'Delkostnadsindekser 2023'!J278*'Delkostnadsindekser 2023'!$L278/1000</f>
        <v>0</v>
      </c>
      <c r="R278" s="21">
        <f>+R$1*'Delkostnadsindekser 2023'!C278*'Delkostnadsindekser 2023'!$L278/1000</f>
        <v>0</v>
      </c>
    </row>
    <row r="279" spans="1:18" ht="13">
      <c r="A279" s="4">
        <v>4645</v>
      </c>
      <c r="B279" s="1" t="s">
        <v>181</v>
      </c>
      <c r="D279" s="21">
        <f>+D$1*'Delkostnadsindekser 2023'!D279*'Delkostnadsindekser 2023'!$L279/1000</f>
        <v>0</v>
      </c>
      <c r="F279" s="21">
        <f>+F$1*'Delkostnadsindekser 2023'!E279*'Delkostnadsindekser 2023'!$L279/1000</f>
        <v>0</v>
      </c>
      <c r="H279" s="21">
        <f>+H$1*'Delkostnadsindekser 2023'!F279*'Delkostnadsindekser 2023'!$L279/1000</f>
        <v>0</v>
      </c>
      <c r="J279" s="21">
        <f>+J$1*'Delkostnadsindekser 2023'!G279*'Delkostnadsindekser 2023'!$L279/1000</f>
        <v>0</v>
      </c>
      <c r="L279" s="21">
        <f>+L$1*'Delkostnadsindekser 2023'!H279*'Delkostnadsindekser 2023'!$L279/1000</f>
        <v>0</v>
      </c>
      <c r="N279" s="21">
        <f>+N$1*'Delkostnadsindekser 2023'!I279*'Delkostnadsindekser 2023'!$L279/1000</f>
        <v>0</v>
      </c>
      <c r="P279" s="21">
        <f>+P$1*'Delkostnadsindekser 2023'!J279*'Delkostnadsindekser 2023'!$L279/1000</f>
        <v>0</v>
      </c>
      <c r="R279" s="21">
        <f>+R$1*'Delkostnadsindekser 2023'!C279*'Delkostnadsindekser 2023'!$L279/1000</f>
        <v>0</v>
      </c>
    </row>
    <row r="280" spans="1:18" ht="13">
      <c r="A280" s="4">
        <v>4646</v>
      </c>
      <c r="B280" s="1" t="s">
        <v>182</v>
      </c>
      <c r="D280" s="21">
        <f>+D$1*'Delkostnadsindekser 2023'!D280*'Delkostnadsindekser 2023'!$L280/1000</f>
        <v>0</v>
      </c>
      <c r="F280" s="21">
        <f>+F$1*'Delkostnadsindekser 2023'!E280*'Delkostnadsindekser 2023'!$L280/1000</f>
        <v>0</v>
      </c>
      <c r="H280" s="21">
        <f>+H$1*'Delkostnadsindekser 2023'!F280*'Delkostnadsindekser 2023'!$L280/1000</f>
        <v>0</v>
      </c>
      <c r="J280" s="21">
        <f>+J$1*'Delkostnadsindekser 2023'!G280*'Delkostnadsindekser 2023'!$L280/1000</f>
        <v>0</v>
      </c>
      <c r="L280" s="21">
        <f>+L$1*'Delkostnadsindekser 2023'!H280*'Delkostnadsindekser 2023'!$L280/1000</f>
        <v>0</v>
      </c>
      <c r="N280" s="21">
        <f>+N$1*'Delkostnadsindekser 2023'!I280*'Delkostnadsindekser 2023'!$L280/1000</f>
        <v>0</v>
      </c>
      <c r="P280" s="21">
        <f>+P$1*'Delkostnadsindekser 2023'!J280*'Delkostnadsindekser 2023'!$L280/1000</f>
        <v>0</v>
      </c>
      <c r="R280" s="21">
        <f>+R$1*'Delkostnadsindekser 2023'!C280*'Delkostnadsindekser 2023'!$L280/1000</f>
        <v>0</v>
      </c>
    </row>
    <row r="281" spans="1:18" ht="13">
      <c r="A281" s="4">
        <v>4647</v>
      </c>
      <c r="B281" s="1" t="s">
        <v>379</v>
      </c>
      <c r="D281" s="21">
        <f>+D$1*'Delkostnadsindekser 2023'!D281*'Delkostnadsindekser 2023'!$L281/1000</f>
        <v>0</v>
      </c>
      <c r="F281" s="21">
        <f>+F$1*'Delkostnadsindekser 2023'!E281*'Delkostnadsindekser 2023'!$L281/1000</f>
        <v>0</v>
      </c>
      <c r="H281" s="21">
        <f>+H$1*'Delkostnadsindekser 2023'!F281*'Delkostnadsindekser 2023'!$L281/1000</f>
        <v>0</v>
      </c>
      <c r="J281" s="21">
        <f>+J$1*'Delkostnadsindekser 2023'!G281*'Delkostnadsindekser 2023'!$L281/1000</f>
        <v>0</v>
      </c>
      <c r="L281" s="21">
        <f>+L$1*'Delkostnadsindekser 2023'!H281*'Delkostnadsindekser 2023'!$L281/1000</f>
        <v>0</v>
      </c>
      <c r="N281" s="21">
        <f>+N$1*'Delkostnadsindekser 2023'!I281*'Delkostnadsindekser 2023'!$L281/1000</f>
        <v>0</v>
      </c>
      <c r="P281" s="21">
        <f>+P$1*'Delkostnadsindekser 2023'!J281*'Delkostnadsindekser 2023'!$L281/1000</f>
        <v>0</v>
      </c>
      <c r="R281" s="21">
        <f>+R$1*'Delkostnadsindekser 2023'!C281*'Delkostnadsindekser 2023'!$L281/1000</f>
        <v>0</v>
      </c>
    </row>
    <row r="282" spans="1:18" ht="13">
      <c r="A282" s="4">
        <v>4648</v>
      </c>
      <c r="B282" s="1" t="s">
        <v>183</v>
      </c>
      <c r="D282" s="21">
        <f>+D$1*'Delkostnadsindekser 2023'!D282*'Delkostnadsindekser 2023'!$L282/1000</f>
        <v>0</v>
      </c>
      <c r="F282" s="21">
        <f>+F$1*'Delkostnadsindekser 2023'!E282*'Delkostnadsindekser 2023'!$L282/1000</f>
        <v>0</v>
      </c>
      <c r="H282" s="21">
        <f>+H$1*'Delkostnadsindekser 2023'!F282*'Delkostnadsindekser 2023'!$L282/1000</f>
        <v>0</v>
      </c>
      <c r="J282" s="21">
        <f>+J$1*'Delkostnadsindekser 2023'!G282*'Delkostnadsindekser 2023'!$L282/1000</f>
        <v>0</v>
      </c>
      <c r="L282" s="21">
        <f>+L$1*'Delkostnadsindekser 2023'!H282*'Delkostnadsindekser 2023'!$L282/1000</f>
        <v>0</v>
      </c>
      <c r="N282" s="21">
        <f>+N$1*'Delkostnadsindekser 2023'!I282*'Delkostnadsindekser 2023'!$L282/1000</f>
        <v>0</v>
      </c>
      <c r="P282" s="21">
        <f>+P$1*'Delkostnadsindekser 2023'!J282*'Delkostnadsindekser 2023'!$L282/1000</f>
        <v>0</v>
      </c>
      <c r="R282" s="21">
        <f>+R$1*'Delkostnadsindekser 2023'!C282*'Delkostnadsindekser 2023'!$L282/1000</f>
        <v>0</v>
      </c>
    </row>
    <row r="283" spans="1:18" ht="13">
      <c r="A283" s="4">
        <v>4649</v>
      </c>
      <c r="B283" s="1" t="s">
        <v>380</v>
      </c>
      <c r="D283" s="21">
        <f>+D$1*'Delkostnadsindekser 2023'!D283*'Delkostnadsindekser 2023'!$L283/1000</f>
        <v>0</v>
      </c>
      <c r="F283" s="21">
        <f>+F$1*'Delkostnadsindekser 2023'!E283*'Delkostnadsindekser 2023'!$L283/1000</f>
        <v>0</v>
      </c>
      <c r="H283" s="21">
        <f>+H$1*'Delkostnadsindekser 2023'!F283*'Delkostnadsindekser 2023'!$L283/1000</f>
        <v>0</v>
      </c>
      <c r="J283" s="21">
        <f>+J$1*'Delkostnadsindekser 2023'!G283*'Delkostnadsindekser 2023'!$L283/1000</f>
        <v>0</v>
      </c>
      <c r="L283" s="21">
        <f>+L$1*'Delkostnadsindekser 2023'!H283*'Delkostnadsindekser 2023'!$L283/1000</f>
        <v>0</v>
      </c>
      <c r="N283" s="21">
        <f>+N$1*'Delkostnadsindekser 2023'!I283*'Delkostnadsindekser 2023'!$L283/1000</f>
        <v>0</v>
      </c>
      <c r="P283" s="21">
        <f>+P$1*'Delkostnadsindekser 2023'!J283*'Delkostnadsindekser 2023'!$L283/1000</f>
        <v>0</v>
      </c>
      <c r="R283" s="21">
        <f>+R$1*'Delkostnadsindekser 2023'!C283*'Delkostnadsindekser 2023'!$L283/1000</f>
        <v>0</v>
      </c>
    </row>
    <row r="284" spans="1:18" ht="13">
      <c r="A284" s="4">
        <v>4650</v>
      </c>
      <c r="B284" s="1" t="s">
        <v>184</v>
      </c>
      <c r="D284" s="21">
        <f>+D$1*'Delkostnadsindekser 2023'!D284*'Delkostnadsindekser 2023'!$L284/1000</f>
        <v>0</v>
      </c>
      <c r="F284" s="21">
        <f>+F$1*'Delkostnadsindekser 2023'!E284*'Delkostnadsindekser 2023'!$L284/1000</f>
        <v>0</v>
      </c>
      <c r="H284" s="21">
        <f>+H$1*'Delkostnadsindekser 2023'!F284*'Delkostnadsindekser 2023'!$L284/1000</f>
        <v>0</v>
      </c>
      <c r="J284" s="21">
        <f>+J$1*'Delkostnadsindekser 2023'!G284*'Delkostnadsindekser 2023'!$L284/1000</f>
        <v>0</v>
      </c>
      <c r="L284" s="21">
        <f>+L$1*'Delkostnadsindekser 2023'!H284*'Delkostnadsindekser 2023'!$L284/1000</f>
        <v>0</v>
      </c>
      <c r="N284" s="21">
        <f>+N$1*'Delkostnadsindekser 2023'!I284*'Delkostnadsindekser 2023'!$L284/1000</f>
        <v>0</v>
      </c>
      <c r="P284" s="21">
        <f>+P$1*'Delkostnadsindekser 2023'!J284*'Delkostnadsindekser 2023'!$L284/1000</f>
        <v>0</v>
      </c>
      <c r="R284" s="21">
        <f>+R$1*'Delkostnadsindekser 2023'!C284*'Delkostnadsindekser 2023'!$L284/1000</f>
        <v>0</v>
      </c>
    </row>
    <row r="285" spans="1:18" ht="13">
      <c r="A285" s="4">
        <v>4651</v>
      </c>
      <c r="B285" s="1" t="s">
        <v>185</v>
      </c>
      <c r="D285" s="21">
        <f>+D$1*'Delkostnadsindekser 2023'!D285*'Delkostnadsindekser 2023'!$L285/1000</f>
        <v>0</v>
      </c>
      <c r="F285" s="21">
        <f>+F$1*'Delkostnadsindekser 2023'!E285*'Delkostnadsindekser 2023'!$L285/1000</f>
        <v>0</v>
      </c>
      <c r="H285" s="21">
        <f>+H$1*'Delkostnadsindekser 2023'!F285*'Delkostnadsindekser 2023'!$L285/1000</f>
        <v>0</v>
      </c>
      <c r="J285" s="21">
        <f>+J$1*'Delkostnadsindekser 2023'!G285*'Delkostnadsindekser 2023'!$L285/1000</f>
        <v>0</v>
      </c>
      <c r="L285" s="21">
        <f>+L$1*'Delkostnadsindekser 2023'!H285*'Delkostnadsindekser 2023'!$L285/1000</f>
        <v>0</v>
      </c>
      <c r="N285" s="21">
        <f>+N$1*'Delkostnadsindekser 2023'!I285*'Delkostnadsindekser 2023'!$L285/1000</f>
        <v>0</v>
      </c>
      <c r="P285" s="21">
        <f>+P$1*'Delkostnadsindekser 2023'!J285*'Delkostnadsindekser 2023'!$L285/1000</f>
        <v>0</v>
      </c>
      <c r="R285" s="21">
        <f>+R$1*'Delkostnadsindekser 2023'!C285*'Delkostnadsindekser 2023'!$L285/1000</f>
        <v>0</v>
      </c>
    </row>
    <row r="286" spans="1:18" ht="13">
      <c r="A286" s="4">
        <v>5001</v>
      </c>
      <c r="B286" s="1" t="s">
        <v>207</v>
      </c>
      <c r="D286" s="21">
        <f>+D$1*'Delkostnadsindekser 2023'!D286*'Delkostnadsindekser 2023'!$L286/1000</f>
        <v>0</v>
      </c>
      <c r="F286" s="21">
        <f>+F$1*'Delkostnadsindekser 2023'!E286*'Delkostnadsindekser 2023'!$L286/1000</f>
        <v>0</v>
      </c>
      <c r="H286" s="21">
        <f>+H$1*'Delkostnadsindekser 2023'!F286*'Delkostnadsindekser 2023'!$L286/1000</f>
        <v>0</v>
      </c>
      <c r="J286" s="21">
        <f>+J$1*'Delkostnadsindekser 2023'!G286*'Delkostnadsindekser 2023'!$L286/1000</f>
        <v>0</v>
      </c>
      <c r="L286" s="21">
        <f>+L$1*'Delkostnadsindekser 2023'!H286*'Delkostnadsindekser 2023'!$L286/1000</f>
        <v>0</v>
      </c>
      <c r="N286" s="21">
        <f>+N$1*'Delkostnadsindekser 2023'!I286*'Delkostnadsindekser 2023'!$L286/1000</f>
        <v>0</v>
      </c>
      <c r="P286" s="21">
        <f>+P$1*'Delkostnadsindekser 2023'!J286*'Delkostnadsindekser 2023'!$L286/1000</f>
        <v>0</v>
      </c>
      <c r="R286" s="21">
        <f>+R$1*'Delkostnadsindekser 2023'!C286*'Delkostnadsindekser 2023'!$L286/1000</f>
        <v>0</v>
      </c>
    </row>
    <row r="287" spans="1:18" ht="13">
      <c r="A287" s="4">
        <v>5006</v>
      </c>
      <c r="B287" s="1" t="s">
        <v>381</v>
      </c>
      <c r="D287" s="21">
        <f>+D$1*'Delkostnadsindekser 2023'!D287*'Delkostnadsindekser 2023'!$L287/1000</f>
        <v>0</v>
      </c>
      <c r="F287" s="21">
        <f>+F$1*'Delkostnadsindekser 2023'!E287*'Delkostnadsindekser 2023'!$L287/1000</f>
        <v>0</v>
      </c>
      <c r="H287" s="21">
        <f>+H$1*'Delkostnadsindekser 2023'!F287*'Delkostnadsindekser 2023'!$L287/1000</f>
        <v>0</v>
      </c>
      <c r="J287" s="21">
        <f>+J$1*'Delkostnadsindekser 2023'!G287*'Delkostnadsindekser 2023'!$L287/1000</f>
        <v>0</v>
      </c>
      <c r="L287" s="21">
        <f>+L$1*'Delkostnadsindekser 2023'!H287*'Delkostnadsindekser 2023'!$L287/1000</f>
        <v>0</v>
      </c>
      <c r="N287" s="21">
        <f>+N$1*'Delkostnadsindekser 2023'!I287*'Delkostnadsindekser 2023'!$L287/1000</f>
        <v>0</v>
      </c>
      <c r="P287" s="21">
        <f>+P$1*'Delkostnadsindekser 2023'!J287*'Delkostnadsindekser 2023'!$L287/1000</f>
        <v>0</v>
      </c>
      <c r="R287" s="21">
        <f>+R$1*'Delkostnadsindekser 2023'!C287*'Delkostnadsindekser 2023'!$L287/1000</f>
        <v>0</v>
      </c>
    </row>
    <row r="288" spans="1:18" ht="13">
      <c r="A288" s="4">
        <v>5007</v>
      </c>
      <c r="B288" s="1" t="s">
        <v>382</v>
      </c>
      <c r="D288" s="21">
        <f>+D$1*'Delkostnadsindekser 2023'!D288*'Delkostnadsindekser 2023'!$L288/1000</f>
        <v>0</v>
      </c>
      <c r="F288" s="21">
        <f>+F$1*'Delkostnadsindekser 2023'!E288*'Delkostnadsindekser 2023'!$L288/1000</f>
        <v>0</v>
      </c>
      <c r="H288" s="21">
        <f>+H$1*'Delkostnadsindekser 2023'!F288*'Delkostnadsindekser 2023'!$L288/1000</f>
        <v>0</v>
      </c>
      <c r="J288" s="21">
        <f>+J$1*'Delkostnadsindekser 2023'!G288*'Delkostnadsindekser 2023'!$L288/1000</f>
        <v>0</v>
      </c>
      <c r="L288" s="21">
        <f>+L$1*'Delkostnadsindekser 2023'!H288*'Delkostnadsindekser 2023'!$L288/1000</f>
        <v>0</v>
      </c>
      <c r="N288" s="21">
        <f>+N$1*'Delkostnadsindekser 2023'!I288*'Delkostnadsindekser 2023'!$L288/1000</f>
        <v>0</v>
      </c>
      <c r="P288" s="21">
        <f>+P$1*'Delkostnadsindekser 2023'!J288*'Delkostnadsindekser 2023'!$L288/1000</f>
        <v>0</v>
      </c>
      <c r="R288" s="21">
        <f>+R$1*'Delkostnadsindekser 2023'!C288*'Delkostnadsindekser 2023'!$L288/1000</f>
        <v>0</v>
      </c>
    </row>
    <row r="289" spans="1:18" ht="13">
      <c r="A289" s="4">
        <v>5014</v>
      </c>
      <c r="B289" s="1" t="s">
        <v>208</v>
      </c>
      <c r="D289" s="21">
        <f>+D$1*'Delkostnadsindekser 2023'!D289*'Delkostnadsindekser 2023'!$L289/1000</f>
        <v>0</v>
      </c>
      <c r="F289" s="21">
        <f>+F$1*'Delkostnadsindekser 2023'!E289*'Delkostnadsindekser 2023'!$L289/1000</f>
        <v>0</v>
      </c>
      <c r="H289" s="21">
        <f>+H$1*'Delkostnadsindekser 2023'!F289*'Delkostnadsindekser 2023'!$L289/1000</f>
        <v>0</v>
      </c>
      <c r="J289" s="21">
        <f>+J$1*'Delkostnadsindekser 2023'!G289*'Delkostnadsindekser 2023'!$L289/1000</f>
        <v>0</v>
      </c>
      <c r="L289" s="21">
        <f>+L$1*'Delkostnadsindekser 2023'!H289*'Delkostnadsindekser 2023'!$L289/1000</f>
        <v>0</v>
      </c>
      <c r="N289" s="21">
        <f>+N$1*'Delkostnadsindekser 2023'!I289*'Delkostnadsindekser 2023'!$L289/1000</f>
        <v>0</v>
      </c>
      <c r="P289" s="21">
        <f>+P$1*'Delkostnadsindekser 2023'!J289*'Delkostnadsindekser 2023'!$L289/1000</f>
        <v>0</v>
      </c>
      <c r="R289" s="21">
        <f>+R$1*'Delkostnadsindekser 2023'!C289*'Delkostnadsindekser 2023'!$L289/1000</f>
        <v>0</v>
      </c>
    </row>
    <row r="290" spans="1:18" ht="13">
      <c r="A290" s="4">
        <v>5020</v>
      </c>
      <c r="B290" s="1" t="s">
        <v>209</v>
      </c>
      <c r="D290" s="21">
        <f>+D$1*'Delkostnadsindekser 2023'!D290*'Delkostnadsindekser 2023'!$L290/1000</f>
        <v>0</v>
      </c>
      <c r="F290" s="21">
        <f>+F$1*'Delkostnadsindekser 2023'!E290*'Delkostnadsindekser 2023'!$L290/1000</f>
        <v>0</v>
      </c>
      <c r="H290" s="21">
        <f>+H$1*'Delkostnadsindekser 2023'!F290*'Delkostnadsindekser 2023'!$L290/1000</f>
        <v>0</v>
      </c>
      <c r="J290" s="21">
        <f>+J$1*'Delkostnadsindekser 2023'!G290*'Delkostnadsindekser 2023'!$L290/1000</f>
        <v>0</v>
      </c>
      <c r="L290" s="21">
        <f>+L$1*'Delkostnadsindekser 2023'!H290*'Delkostnadsindekser 2023'!$L290/1000</f>
        <v>0</v>
      </c>
      <c r="N290" s="21">
        <f>+N$1*'Delkostnadsindekser 2023'!I290*'Delkostnadsindekser 2023'!$L290/1000</f>
        <v>0</v>
      </c>
      <c r="P290" s="21">
        <f>+P$1*'Delkostnadsindekser 2023'!J290*'Delkostnadsindekser 2023'!$L290/1000</f>
        <v>0</v>
      </c>
      <c r="R290" s="21">
        <f>+R$1*'Delkostnadsindekser 2023'!C290*'Delkostnadsindekser 2023'!$L290/1000</f>
        <v>0</v>
      </c>
    </row>
    <row r="291" spans="1:18" ht="13">
      <c r="A291" s="4">
        <v>5021</v>
      </c>
      <c r="B291" s="1" t="s">
        <v>210</v>
      </c>
      <c r="D291" s="21">
        <f>+D$1*'Delkostnadsindekser 2023'!D291*'Delkostnadsindekser 2023'!$L291/1000</f>
        <v>0</v>
      </c>
      <c r="F291" s="21">
        <f>+F$1*'Delkostnadsindekser 2023'!E291*'Delkostnadsindekser 2023'!$L291/1000</f>
        <v>0</v>
      </c>
      <c r="H291" s="21">
        <f>+H$1*'Delkostnadsindekser 2023'!F291*'Delkostnadsindekser 2023'!$L291/1000</f>
        <v>0</v>
      </c>
      <c r="J291" s="21">
        <f>+J$1*'Delkostnadsindekser 2023'!G291*'Delkostnadsindekser 2023'!$L291/1000</f>
        <v>0</v>
      </c>
      <c r="L291" s="21">
        <f>+L$1*'Delkostnadsindekser 2023'!H291*'Delkostnadsindekser 2023'!$L291/1000</f>
        <v>0</v>
      </c>
      <c r="N291" s="21">
        <f>+N$1*'Delkostnadsindekser 2023'!I291*'Delkostnadsindekser 2023'!$L291/1000</f>
        <v>0</v>
      </c>
      <c r="P291" s="21">
        <f>+P$1*'Delkostnadsindekser 2023'!J291*'Delkostnadsindekser 2023'!$L291/1000</f>
        <v>0</v>
      </c>
      <c r="R291" s="21">
        <f>+R$1*'Delkostnadsindekser 2023'!C291*'Delkostnadsindekser 2023'!$L291/1000</f>
        <v>0</v>
      </c>
    </row>
    <row r="292" spans="1:18" ht="13">
      <c r="A292" s="4">
        <v>5022</v>
      </c>
      <c r="B292" s="1" t="s">
        <v>211</v>
      </c>
      <c r="D292" s="21">
        <f>+D$1*'Delkostnadsindekser 2023'!D292*'Delkostnadsindekser 2023'!$L292/1000</f>
        <v>0</v>
      </c>
      <c r="F292" s="21">
        <f>+F$1*'Delkostnadsindekser 2023'!E292*'Delkostnadsindekser 2023'!$L292/1000</f>
        <v>0</v>
      </c>
      <c r="H292" s="21">
        <f>+H$1*'Delkostnadsindekser 2023'!F292*'Delkostnadsindekser 2023'!$L292/1000</f>
        <v>0</v>
      </c>
      <c r="J292" s="21">
        <f>+J$1*'Delkostnadsindekser 2023'!G292*'Delkostnadsindekser 2023'!$L292/1000</f>
        <v>0</v>
      </c>
      <c r="L292" s="21">
        <f>+L$1*'Delkostnadsindekser 2023'!H292*'Delkostnadsindekser 2023'!$L292/1000</f>
        <v>0</v>
      </c>
      <c r="N292" s="21">
        <f>+N$1*'Delkostnadsindekser 2023'!I292*'Delkostnadsindekser 2023'!$L292/1000</f>
        <v>0</v>
      </c>
      <c r="P292" s="21">
        <f>+P$1*'Delkostnadsindekser 2023'!J292*'Delkostnadsindekser 2023'!$L292/1000</f>
        <v>0</v>
      </c>
      <c r="R292" s="21">
        <f>+R$1*'Delkostnadsindekser 2023'!C292*'Delkostnadsindekser 2023'!$L292/1000</f>
        <v>0</v>
      </c>
    </row>
    <row r="293" spans="1:18" ht="13">
      <c r="A293" s="4">
        <v>5025</v>
      </c>
      <c r="B293" s="1" t="s">
        <v>212</v>
      </c>
      <c r="D293" s="21">
        <f>+D$1*'Delkostnadsindekser 2023'!D293*'Delkostnadsindekser 2023'!$L293/1000</f>
        <v>0</v>
      </c>
      <c r="F293" s="21">
        <f>+F$1*'Delkostnadsindekser 2023'!E293*'Delkostnadsindekser 2023'!$L293/1000</f>
        <v>0</v>
      </c>
      <c r="H293" s="21">
        <f>+H$1*'Delkostnadsindekser 2023'!F293*'Delkostnadsindekser 2023'!$L293/1000</f>
        <v>0</v>
      </c>
      <c r="J293" s="21">
        <f>+J$1*'Delkostnadsindekser 2023'!G293*'Delkostnadsindekser 2023'!$L293/1000</f>
        <v>0</v>
      </c>
      <c r="L293" s="21">
        <f>+L$1*'Delkostnadsindekser 2023'!H293*'Delkostnadsindekser 2023'!$L293/1000</f>
        <v>0</v>
      </c>
      <c r="N293" s="21">
        <f>+N$1*'Delkostnadsindekser 2023'!I293*'Delkostnadsindekser 2023'!$L293/1000</f>
        <v>0</v>
      </c>
      <c r="P293" s="21">
        <f>+P$1*'Delkostnadsindekser 2023'!J293*'Delkostnadsindekser 2023'!$L293/1000</f>
        <v>0</v>
      </c>
      <c r="R293" s="21">
        <f>+R$1*'Delkostnadsindekser 2023'!C293*'Delkostnadsindekser 2023'!$L293/1000</f>
        <v>0</v>
      </c>
    </row>
    <row r="294" spans="1:18" ht="13">
      <c r="A294" s="4">
        <v>5026</v>
      </c>
      <c r="B294" s="1" t="s">
        <v>213</v>
      </c>
      <c r="D294" s="21">
        <f>+D$1*'Delkostnadsindekser 2023'!D294*'Delkostnadsindekser 2023'!$L294/1000</f>
        <v>0</v>
      </c>
      <c r="F294" s="21">
        <f>+F$1*'Delkostnadsindekser 2023'!E294*'Delkostnadsindekser 2023'!$L294/1000</f>
        <v>0</v>
      </c>
      <c r="H294" s="21">
        <f>+H$1*'Delkostnadsindekser 2023'!F294*'Delkostnadsindekser 2023'!$L294/1000</f>
        <v>0</v>
      </c>
      <c r="J294" s="21">
        <f>+J$1*'Delkostnadsindekser 2023'!G294*'Delkostnadsindekser 2023'!$L294/1000</f>
        <v>0</v>
      </c>
      <c r="L294" s="21">
        <f>+L$1*'Delkostnadsindekser 2023'!H294*'Delkostnadsindekser 2023'!$L294/1000</f>
        <v>0</v>
      </c>
      <c r="N294" s="21">
        <f>+N$1*'Delkostnadsindekser 2023'!I294*'Delkostnadsindekser 2023'!$L294/1000</f>
        <v>0</v>
      </c>
      <c r="P294" s="21">
        <f>+P$1*'Delkostnadsindekser 2023'!J294*'Delkostnadsindekser 2023'!$L294/1000</f>
        <v>0</v>
      </c>
      <c r="R294" s="21">
        <f>+R$1*'Delkostnadsindekser 2023'!C294*'Delkostnadsindekser 2023'!$L294/1000</f>
        <v>0</v>
      </c>
    </row>
    <row r="295" spans="1:18" ht="13">
      <c r="A295" s="4">
        <v>5027</v>
      </c>
      <c r="B295" s="1" t="s">
        <v>214</v>
      </c>
      <c r="D295" s="21">
        <f>+D$1*'Delkostnadsindekser 2023'!D295*'Delkostnadsindekser 2023'!$L295/1000</f>
        <v>0</v>
      </c>
      <c r="F295" s="21">
        <f>+F$1*'Delkostnadsindekser 2023'!E295*'Delkostnadsindekser 2023'!$L295/1000</f>
        <v>0</v>
      </c>
      <c r="H295" s="21">
        <f>+H$1*'Delkostnadsindekser 2023'!F295*'Delkostnadsindekser 2023'!$L295/1000</f>
        <v>0</v>
      </c>
      <c r="J295" s="21">
        <f>+J$1*'Delkostnadsindekser 2023'!G295*'Delkostnadsindekser 2023'!$L295/1000</f>
        <v>0</v>
      </c>
      <c r="L295" s="21">
        <f>+L$1*'Delkostnadsindekser 2023'!H295*'Delkostnadsindekser 2023'!$L295/1000</f>
        <v>0</v>
      </c>
      <c r="N295" s="21">
        <f>+N$1*'Delkostnadsindekser 2023'!I295*'Delkostnadsindekser 2023'!$L295/1000</f>
        <v>0</v>
      </c>
      <c r="P295" s="21">
        <f>+P$1*'Delkostnadsindekser 2023'!J295*'Delkostnadsindekser 2023'!$L295/1000</f>
        <v>0</v>
      </c>
      <c r="R295" s="21">
        <f>+R$1*'Delkostnadsindekser 2023'!C295*'Delkostnadsindekser 2023'!$L295/1000</f>
        <v>0</v>
      </c>
    </row>
    <row r="296" spans="1:18" ht="13">
      <c r="A296" s="4">
        <v>5028</v>
      </c>
      <c r="B296" s="1" t="s">
        <v>215</v>
      </c>
      <c r="D296" s="21">
        <f>+D$1*'Delkostnadsindekser 2023'!D296*'Delkostnadsindekser 2023'!$L296/1000</f>
        <v>0</v>
      </c>
      <c r="F296" s="21">
        <f>+F$1*'Delkostnadsindekser 2023'!E296*'Delkostnadsindekser 2023'!$L296/1000</f>
        <v>0</v>
      </c>
      <c r="H296" s="21">
        <f>+H$1*'Delkostnadsindekser 2023'!F296*'Delkostnadsindekser 2023'!$L296/1000</f>
        <v>0</v>
      </c>
      <c r="J296" s="21">
        <f>+J$1*'Delkostnadsindekser 2023'!G296*'Delkostnadsindekser 2023'!$L296/1000</f>
        <v>0</v>
      </c>
      <c r="L296" s="21">
        <f>+L$1*'Delkostnadsindekser 2023'!H296*'Delkostnadsindekser 2023'!$L296/1000</f>
        <v>0</v>
      </c>
      <c r="N296" s="21">
        <f>+N$1*'Delkostnadsindekser 2023'!I296*'Delkostnadsindekser 2023'!$L296/1000</f>
        <v>0</v>
      </c>
      <c r="P296" s="21">
        <f>+P$1*'Delkostnadsindekser 2023'!J296*'Delkostnadsindekser 2023'!$L296/1000</f>
        <v>0</v>
      </c>
      <c r="R296" s="21">
        <f>+R$1*'Delkostnadsindekser 2023'!C296*'Delkostnadsindekser 2023'!$L296/1000</f>
        <v>0</v>
      </c>
    </row>
    <row r="297" spans="1:18" ht="13">
      <c r="A297" s="4">
        <v>5029</v>
      </c>
      <c r="B297" s="1" t="s">
        <v>216</v>
      </c>
      <c r="D297" s="21">
        <f>+D$1*'Delkostnadsindekser 2023'!D297*'Delkostnadsindekser 2023'!$L297/1000</f>
        <v>0</v>
      </c>
      <c r="F297" s="21">
        <f>+F$1*'Delkostnadsindekser 2023'!E297*'Delkostnadsindekser 2023'!$L297/1000</f>
        <v>0</v>
      </c>
      <c r="H297" s="21">
        <f>+H$1*'Delkostnadsindekser 2023'!F297*'Delkostnadsindekser 2023'!$L297/1000</f>
        <v>0</v>
      </c>
      <c r="J297" s="21">
        <f>+J$1*'Delkostnadsindekser 2023'!G297*'Delkostnadsindekser 2023'!$L297/1000</f>
        <v>0</v>
      </c>
      <c r="L297" s="21">
        <f>+L$1*'Delkostnadsindekser 2023'!H297*'Delkostnadsindekser 2023'!$L297/1000</f>
        <v>0</v>
      </c>
      <c r="N297" s="21">
        <f>+N$1*'Delkostnadsindekser 2023'!I297*'Delkostnadsindekser 2023'!$L297/1000</f>
        <v>0</v>
      </c>
      <c r="P297" s="21">
        <f>+P$1*'Delkostnadsindekser 2023'!J297*'Delkostnadsindekser 2023'!$L297/1000</f>
        <v>0</v>
      </c>
      <c r="R297" s="21">
        <f>+R$1*'Delkostnadsindekser 2023'!C297*'Delkostnadsindekser 2023'!$L297/1000</f>
        <v>0</v>
      </c>
    </row>
    <row r="298" spans="1:18" ht="13">
      <c r="A298" s="4">
        <v>5031</v>
      </c>
      <c r="B298" s="1" t="s">
        <v>217</v>
      </c>
      <c r="D298" s="21">
        <f>+D$1*'Delkostnadsindekser 2023'!D298*'Delkostnadsindekser 2023'!$L298/1000</f>
        <v>0</v>
      </c>
      <c r="F298" s="21">
        <f>+F$1*'Delkostnadsindekser 2023'!E298*'Delkostnadsindekser 2023'!$L298/1000</f>
        <v>0</v>
      </c>
      <c r="H298" s="21">
        <f>+H$1*'Delkostnadsindekser 2023'!F298*'Delkostnadsindekser 2023'!$L298/1000</f>
        <v>0</v>
      </c>
      <c r="J298" s="21">
        <f>+J$1*'Delkostnadsindekser 2023'!G298*'Delkostnadsindekser 2023'!$L298/1000</f>
        <v>0</v>
      </c>
      <c r="L298" s="21">
        <f>+L$1*'Delkostnadsindekser 2023'!H298*'Delkostnadsindekser 2023'!$L298/1000</f>
        <v>0</v>
      </c>
      <c r="N298" s="21">
        <f>+N$1*'Delkostnadsindekser 2023'!I298*'Delkostnadsindekser 2023'!$L298/1000</f>
        <v>0</v>
      </c>
      <c r="P298" s="21">
        <f>+P$1*'Delkostnadsindekser 2023'!J298*'Delkostnadsindekser 2023'!$L298/1000</f>
        <v>0</v>
      </c>
      <c r="R298" s="21">
        <f>+R$1*'Delkostnadsindekser 2023'!C298*'Delkostnadsindekser 2023'!$L298/1000</f>
        <v>0</v>
      </c>
    </row>
    <row r="299" spans="1:18" ht="13">
      <c r="A299" s="4">
        <v>5032</v>
      </c>
      <c r="B299" s="1" t="s">
        <v>218</v>
      </c>
      <c r="D299" s="21">
        <f>+D$1*'Delkostnadsindekser 2023'!D299*'Delkostnadsindekser 2023'!$L299/1000</f>
        <v>0</v>
      </c>
      <c r="F299" s="21">
        <f>+F$1*'Delkostnadsindekser 2023'!E299*'Delkostnadsindekser 2023'!$L299/1000</f>
        <v>0</v>
      </c>
      <c r="H299" s="21">
        <f>+H$1*'Delkostnadsindekser 2023'!F299*'Delkostnadsindekser 2023'!$L299/1000</f>
        <v>0</v>
      </c>
      <c r="J299" s="21">
        <f>+J$1*'Delkostnadsindekser 2023'!G299*'Delkostnadsindekser 2023'!$L299/1000</f>
        <v>0</v>
      </c>
      <c r="L299" s="21">
        <f>+L$1*'Delkostnadsindekser 2023'!H299*'Delkostnadsindekser 2023'!$L299/1000</f>
        <v>0</v>
      </c>
      <c r="N299" s="21">
        <f>+N$1*'Delkostnadsindekser 2023'!I299*'Delkostnadsindekser 2023'!$L299/1000</f>
        <v>0</v>
      </c>
      <c r="P299" s="21">
        <f>+P$1*'Delkostnadsindekser 2023'!J299*'Delkostnadsindekser 2023'!$L299/1000</f>
        <v>0</v>
      </c>
      <c r="R299" s="21">
        <f>+R$1*'Delkostnadsindekser 2023'!C299*'Delkostnadsindekser 2023'!$L299/1000</f>
        <v>0</v>
      </c>
    </row>
    <row r="300" spans="1:18" ht="13">
      <c r="A300" s="4">
        <v>5033</v>
      </c>
      <c r="B300" s="1" t="s">
        <v>219</v>
      </c>
      <c r="D300" s="21">
        <f>+D$1*'Delkostnadsindekser 2023'!D300*'Delkostnadsindekser 2023'!$L300/1000</f>
        <v>0</v>
      </c>
      <c r="F300" s="21">
        <f>+F$1*'Delkostnadsindekser 2023'!E300*'Delkostnadsindekser 2023'!$L300/1000</f>
        <v>0</v>
      </c>
      <c r="H300" s="21">
        <f>+H$1*'Delkostnadsindekser 2023'!F300*'Delkostnadsindekser 2023'!$L300/1000</f>
        <v>0</v>
      </c>
      <c r="J300" s="21">
        <f>+J$1*'Delkostnadsindekser 2023'!G300*'Delkostnadsindekser 2023'!$L300/1000</f>
        <v>0</v>
      </c>
      <c r="L300" s="21">
        <f>+L$1*'Delkostnadsindekser 2023'!H300*'Delkostnadsindekser 2023'!$L300/1000</f>
        <v>0</v>
      </c>
      <c r="N300" s="21">
        <f>+N$1*'Delkostnadsindekser 2023'!I300*'Delkostnadsindekser 2023'!$L300/1000</f>
        <v>0</v>
      </c>
      <c r="P300" s="21">
        <f>+P$1*'Delkostnadsindekser 2023'!J300*'Delkostnadsindekser 2023'!$L300/1000</f>
        <v>0</v>
      </c>
      <c r="R300" s="21">
        <f>+R$1*'Delkostnadsindekser 2023'!C300*'Delkostnadsindekser 2023'!$L300/1000</f>
        <v>0</v>
      </c>
    </row>
    <row r="301" spans="1:18" ht="13">
      <c r="A301" s="4">
        <v>5034</v>
      </c>
      <c r="B301" s="1" t="s">
        <v>220</v>
      </c>
      <c r="D301" s="21">
        <f>+D$1*'Delkostnadsindekser 2023'!D301*'Delkostnadsindekser 2023'!$L301/1000</f>
        <v>0</v>
      </c>
      <c r="F301" s="21">
        <f>+F$1*'Delkostnadsindekser 2023'!E301*'Delkostnadsindekser 2023'!$L301/1000</f>
        <v>0</v>
      </c>
      <c r="H301" s="21">
        <f>+H$1*'Delkostnadsindekser 2023'!F301*'Delkostnadsindekser 2023'!$L301/1000</f>
        <v>0</v>
      </c>
      <c r="J301" s="21">
        <f>+J$1*'Delkostnadsindekser 2023'!G301*'Delkostnadsindekser 2023'!$L301/1000</f>
        <v>0</v>
      </c>
      <c r="L301" s="21">
        <f>+L$1*'Delkostnadsindekser 2023'!H301*'Delkostnadsindekser 2023'!$L301/1000</f>
        <v>0</v>
      </c>
      <c r="N301" s="21">
        <f>+N$1*'Delkostnadsindekser 2023'!I301*'Delkostnadsindekser 2023'!$L301/1000</f>
        <v>0</v>
      </c>
      <c r="P301" s="21">
        <f>+P$1*'Delkostnadsindekser 2023'!J301*'Delkostnadsindekser 2023'!$L301/1000</f>
        <v>0</v>
      </c>
      <c r="R301" s="21">
        <f>+R$1*'Delkostnadsindekser 2023'!C301*'Delkostnadsindekser 2023'!$L301/1000</f>
        <v>0</v>
      </c>
    </row>
    <row r="302" spans="1:18" ht="13">
      <c r="A302" s="4">
        <v>5035</v>
      </c>
      <c r="B302" s="1" t="s">
        <v>221</v>
      </c>
      <c r="D302" s="21">
        <f>+D$1*'Delkostnadsindekser 2023'!D302*'Delkostnadsindekser 2023'!$L302/1000</f>
        <v>0</v>
      </c>
      <c r="F302" s="21">
        <f>+F$1*'Delkostnadsindekser 2023'!E302*'Delkostnadsindekser 2023'!$L302/1000</f>
        <v>0</v>
      </c>
      <c r="H302" s="21">
        <f>+H$1*'Delkostnadsindekser 2023'!F302*'Delkostnadsindekser 2023'!$L302/1000</f>
        <v>0</v>
      </c>
      <c r="J302" s="21">
        <f>+J$1*'Delkostnadsindekser 2023'!G302*'Delkostnadsindekser 2023'!$L302/1000</f>
        <v>0</v>
      </c>
      <c r="L302" s="21">
        <f>+L$1*'Delkostnadsindekser 2023'!H302*'Delkostnadsindekser 2023'!$L302/1000</f>
        <v>0</v>
      </c>
      <c r="N302" s="21">
        <f>+N$1*'Delkostnadsindekser 2023'!I302*'Delkostnadsindekser 2023'!$L302/1000</f>
        <v>0</v>
      </c>
      <c r="P302" s="21">
        <f>+P$1*'Delkostnadsindekser 2023'!J302*'Delkostnadsindekser 2023'!$L302/1000</f>
        <v>0</v>
      </c>
      <c r="R302" s="21">
        <f>+R$1*'Delkostnadsindekser 2023'!C302*'Delkostnadsindekser 2023'!$L302/1000</f>
        <v>0</v>
      </c>
    </row>
    <row r="303" spans="1:18" ht="13">
      <c r="A303" s="4">
        <v>5036</v>
      </c>
      <c r="B303" s="1" t="s">
        <v>222</v>
      </c>
      <c r="D303" s="21">
        <f>+D$1*'Delkostnadsindekser 2023'!D303*'Delkostnadsindekser 2023'!$L303/1000</f>
        <v>0</v>
      </c>
      <c r="F303" s="21">
        <f>+F$1*'Delkostnadsindekser 2023'!E303*'Delkostnadsindekser 2023'!$L303/1000</f>
        <v>0</v>
      </c>
      <c r="H303" s="21">
        <f>+H$1*'Delkostnadsindekser 2023'!F303*'Delkostnadsindekser 2023'!$L303/1000</f>
        <v>0</v>
      </c>
      <c r="J303" s="21">
        <f>+J$1*'Delkostnadsindekser 2023'!G303*'Delkostnadsindekser 2023'!$L303/1000</f>
        <v>0</v>
      </c>
      <c r="L303" s="21">
        <f>+L$1*'Delkostnadsindekser 2023'!H303*'Delkostnadsindekser 2023'!$L303/1000</f>
        <v>0</v>
      </c>
      <c r="N303" s="21">
        <f>+N$1*'Delkostnadsindekser 2023'!I303*'Delkostnadsindekser 2023'!$L303/1000</f>
        <v>0</v>
      </c>
      <c r="P303" s="21">
        <f>+P$1*'Delkostnadsindekser 2023'!J303*'Delkostnadsindekser 2023'!$L303/1000</f>
        <v>0</v>
      </c>
      <c r="R303" s="21">
        <f>+R$1*'Delkostnadsindekser 2023'!C303*'Delkostnadsindekser 2023'!$L303/1000</f>
        <v>0</v>
      </c>
    </row>
    <row r="304" spans="1:18" ht="13">
      <c r="A304" s="4">
        <v>5037</v>
      </c>
      <c r="B304" s="1" t="s">
        <v>223</v>
      </c>
      <c r="D304" s="21">
        <f>+D$1*'Delkostnadsindekser 2023'!D304*'Delkostnadsindekser 2023'!$L304/1000</f>
        <v>0</v>
      </c>
      <c r="F304" s="21">
        <f>+F$1*'Delkostnadsindekser 2023'!E304*'Delkostnadsindekser 2023'!$L304/1000</f>
        <v>0</v>
      </c>
      <c r="H304" s="21">
        <f>+H$1*'Delkostnadsindekser 2023'!F304*'Delkostnadsindekser 2023'!$L304/1000</f>
        <v>0</v>
      </c>
      <c r="J304" s="21">
        <f>+J$1*'Delkostnadsindekser 2023'!G304*'Delkostnadsindekser 2023'!$L304/1000</f>
        <v>0</v>
      </c>
      <c r="L304" s="21">
        <f>+L$1*'Delkostnadsindekser 2023'!H304*'Delkostnadsindekser 2023'!$L304/1000</f>
        <v>0</v>
      </c>
      <c r="N304" s="21">
        <f>+N$1*'Delkostnadsindekser 2023'!I304*'Delkostnadsindekser 2023'!$L304/1000</f>
        <v>0</v>
      </c>
      <c r="P304" s="21">
        <f>+P$1*'Delkostnadsindekser 2023'!J304*'Delkostnadsindekser 2023'!$L304/1000</f>
        <v>0</v>
      </c>
      <c r="R304" s="21">
        <f>+R$1*'Delkostnadsindekser 2023'!C304*'Delkostnadsindekser 2023'!$L304/1000</f>
        <v>0</v>
      </c>
    </row>
    <row r="305" spans="1:18" ht="13">
      <c r="A305" s="4">
        <v>5038</v>
      </c>
      <c r="B305" s="1" t="s">
        <v>224</v>
      </c>
      <c r="D305" s="21">
        <f>+D$1*'Delkostnadsindekser 2023'!D305*'Delkostnadsindekser 2023'!$L305/1000</f>
        <v>0</v>
      </c>
      <c r="F305" s="21">
        <f>+F$1*'Delkostnadsindekser 2023'!E305*'Delkostnadsindekser 2023'!$L305/1000</f>
        <v>0</v>
      </c>
      <c r="H305" s="21">
        <f>+H$1*'Delkostnadsindekser 2023'!F305*'Delkostnadsindekser 2023'!$L305/1000</f>
        <v>0</v>
      </c>
      <c r="J305" s="21">
        <f>+J$1*'Delkostnadsindekser 2023'!G305*'Delkostnadsindekser 2023'!$L305/1000</f>
        <v>0</v>
      </c>
      <c r="L305" s="21">
        <f>+L$1*'Delkostnadsindekser 2023'!H305*'Delkostnadsindekser 2023'!$L305/1000</f>
        <v>0</v>
      </c>
      <c r="N305" s="21">
        <f>+N$1*'Delkostnadsindekser 2023'!I305*'Delkostnadsindekser 2023'!$L305/1000</f>
        <v>0</v>
      </c>
      <c r="P305" s="21">
        <f>+P$1*'Delkostnadsindekser 2023'!J305*'Delkostnadsindekser 2023'!$L305/1000</f>
        <v>0</v>
      </c>
      <c r="R305" s="21">
        <f>+R$1*'Delkostnadsindekser 2023'!C305*'Delkostnadsindekser 2023'!$L305/1000</f>
        <v>0</v>
      </c>
    </row>
    <row r="306" spans="1:18" ht="13">
      <c r="A306" s="4">
        <v>5041</v>
      </c>
      <c r="B306" s="1" t="s">
        <v>226</v>
      </c>
      <c r="D306" s="21">
        <f>+D$1*'Delkostnadsindekser 2023'!D306*'Delkostnadsindekser 2023'!$L306/1000</f>
        <v>0</v>
      </c>
      <c r="F306" s="21">
        <f>+F$1*'Delkostnadsindekser 2023'!E306*'Delkostnadsindekser 2023'!$L306/1000</f>
        <v>0</v>
      </c>
      <c r="H306" s="21">
        <f>+H$1*'Delkostnadsindekser 2023'!F306*'Delkostnadsindekser 2023'!$L306/1000</f>
        <v>0</v>
      </c>
      <c r="J306" s="21">
        <f>+J$1*'Delkostnadsindekser 2023'!G306*'Delkostnadsindekser 2023'!$L306/1000</f>
        <v>0</v>
      </c>
      <c r="L306" s="21">
        <f>+L$1*'Delkostnadsindekser 2023'!H306*'Delkostnadsindekser 2023'!$L306/1000</f>
        <v>0</v>
      </c>
      <c r="N306" s="21">
        <f>+N$1*'Delkostnadsindekser 2023'!I306*'Delkostnadsindekser 2023'!$L306/1000</f>
        <v>0</v>
      </c>
      <c r="P306" s="21">
        <f>+P$1*'Delkostnadsindekser 2023'!J306*'Delkostnadsindekser 2023'!$L306/1000</f>
        <v>0</v>
      </c>
      <c r="R306" s="21">
        <f>+R$1*'Delkostnadsindekser 2023'!C306*'Delkostnadsindekser 2023'!$L306/1000</f>
        <v>0</v>
      </c>
    </row>
    <row r="307" spans="1:18" ht="13">
      <c r="A307" s="4">
        <v>5042</v>
      </c>
      <c r="B307" s="1" t="s">
        <v>227</v>
      </c>
      <c r="D307" s="21">
        <f>+D$1*'Delkostnadsindekser 2023'!D307*'Delkostnadsindekser 2023'!$L307/1000</f>
        <v>0</v>
      </c>
      <c r="F307" s="21">
        <f>+F$1*'Delkostnadsindekser 2023'!E307*'Delkostnadsindekser 2023'!$L307/1000</f>
        <v>0</v>
      </c>
      <c r="H307" s="21">
        <f>+H$1*'Delkostnadsindekser 2023'!F307*'Delkostnadsindekser 2023'!$L307/1000</f>
        <v>0</v>
      </c>
      <c r="J307" s="21">
        <f>+J$1*'Delkostnadsindekser 2023'!G307*'Delkostnadsindekser 2023'!$L307/1000</f>
        <v>0</v>
      </c>
      <c r="L307" s="21">
        <f>+L$1*'Delkostnadsindekser 2023'!H307*'Delkostnadsindekser 2023'!$L307/1000</f>
        <v>0</v>
      </c>
      <c r="N307" s="21">
        <f>+N$1*'Delkostnadsindekser 2023'!I307*'Delkostnadsindekser 2023'!$L307/1000</f>
        <v>0</v>
      </c>
      <c r="P307" s="21">
        <f>+P$1*'Delkostnadsindekser 2023'!J307*'Delkostnadsindekser 2023'!$L307/1000</f>
        <v>0</v>
      </c>
      <c r="R307" s="21">
        <f>+R$1*'Delkostnadsindekser 2023'!C307*'Delkostnadsindekser 2023'!$L307/1000</f>
        <v>0</v>
      </c>
    </row>
    <row r="308" spans="1:18" ht="13">
      <c r="A308" s="4">
        <v>5043</v>
      </c>
      <c r="B308" s="1" t="s">
        <v>228</v>
      </c>
      <c r="D308" s="21">
        <f>+D$1*'Delkostnadsindekser 2023'!D308*'Delkostnadsindekser 2023'!$L308/1000</f>
        <v>0</v>
      </c>
      <c r="F308" s="21">
        <f>+F$1*'Delkostnadsindekser 2023'!E308*'Delkostnadsindekser 2023'!$L308/1000</f>
        <v>0</v>
      </c>
      <c r="H308" s="21">
        <f>+H$1*'Delkostnadsindekser 2023'!F308*'Delkostnadsindekser 2023'!$L308/1000</f>
        <v>0</v>
      </c>
      <c r="J308" s="21">
        <f>+J$1*'Delkostnadsindekser 2023'!G308*'Delkostnadsindekser 2023'!$L308/1000</f>
        <v>0</v>
      </c>
      <c r="L308" s="21">
        <f>+L$1*'Delkostnadsindekser 2023'!H308*'Delkostnadsindekser 2023'!$L308/1000</f>
        <v>0</v>
      </c>
      <c r="N308" s="21">
        <f>+N$1*'Delkostnadsindekser 2023'!I308*'Delkostnadsindekser 2023'!$L308/1000</f>
        <v>0</v>
      </c>
      <c r="P308" s="21">
        <f>+P$1*'Delkostnadsindekser 2023'!J308*'Delkostnadsindekser 2023'!$L308/1000</f>
        <v>0</v>
      </c>
      <c r="R308" s="21">
        <f>+R$1*'Delkostnadsindekser 2023'!C308*'Delkostnadsindekser 2023'!$L308/1000</f>
        <v>0</v>
      </c>
    </row>
    <row r="309" spans="1:18" ht="13">
      <c r="A309" s="4">
        <v>5044</v>
      </c>
      <c r="B309" s="1" t="s">
        <v>229</v>
      </c>
      <c r="D309" s="21">
        <f>+D$1*'Delkostnadsindekser 2023'!D309*'Delkostnadsindekser 2023'!$L309/1000</f>
        <v>0</v>
      </c>
      <c r="F309" s="21">
        <f>+F$1*'Delkostnadsindekser 2023'!E309*'Delkostnadsindekser 2023'!$L309/1000</f>
        <v>0</v>
      </c>
      <c r="H309" s="21">
        <f>+H$1*'Delkostnadsindekser 2023'!F309*'Delkostnadsindekser 2023'!$L309/1000</f>
        <v>0</v>
      </c>
      <c r="J309" s="21">
        <f>+J$1*'Delkostnadsindekser 2023'!G309*'Delkostnadsindekser 2023'!$L309/1000</f>
        <v>0</v>
      </c>
      <c r="L309" s="21">
        <f>+L$1*'Delkostnadsindekser 2023'!H309*'Delkostnadsindekser 2023'!$L309/1000</f>
        <v>0</v>
      </c>
      <c r="N309" s="21">
        <f>+N$1*'Delkostnadsindekser 2023'!I309*'Delkostnadsindekser 2023'!$L309/1000</f>
        <v>0</v>
      </c>
      <c r="P309" s="21">
        <f>+P$1*'Delkostnadsindekser 2023'!J309*'Delkostnadsindekser 2023'!$L309/1000</f>
        <v>0</v>
      </c>
      <c r="R309" s="21">
        <f>+R$1*'Delkostnadsindekser 2023'!C309*'Delkostnadsindekser 2023'!$L309/1000</f>
        <v>0</v>
      </c>
    </row>
    <row r="310" spans="1:18" ht="13">
      <c r="A310" s="4">
        <v>5045</v>
      </c>
      <c r="B310" s="1" t="s">
        <v>230</v>
      </c>
      <c r="D310" s="21">
        <f>+D$1*'Delkostnadsindekser 2023'!D310*'Delkostnadsindekser 2023'!$L310/1000</f>
        <v>0</v>
      </c>
      <c r="F310" s="21">
        <f>+F$1*'Delkostnadsindekser 2023'!E310*'Delkostnadsindekser 2023'!$L310/1000</f>
        <v>0</v>
      </c>
      <c r="H310" s="21">
        <f>+H$1*'Delkostnadsindekser 2023'!F310*'Delkostnadsindekser 2023'!$L310/1000</f>
        <v>0</v>
      </c>
      <c r="J310" s="21">
        <f>+J$1*'Delkostnadsindekser 2023'!G310*'Delkostnadsindekser 2023'!$L310/1000</f>
        <v>0</v>
      </c>
      <c r="L310" s="21">
        <f>+L$1*'Delkostnadsindekser 2023'!H310*'Delkostnadsindekser 2023'!$L310/1000</f>
        <v>0</v>
      </c>
      <c r="N310" s="21">
        <f>+N$1*'Delkostnadsindekser 2023'!I310*'Delkostnadsindekser 2023'!$L310/1000</f>
        <v>0</v>
      </c>
      <c r="P310" s="21">
        <f>+P$1*'Delkostnadsindekser 2023'!J310*'Delkostnadsindekser 2023'!$L310/1000</f>
        <v>0</v>
      </c>
      <c r="R310" s="21">
        <f>+R$1*'Delkostnadsindekser 2023'!C310*'Delkostnadsindekser 2023'!$L310/1000</f>
        <v>0</v>
      </c>
    </row>
    <row r="311" spans="1:18" ht="13">
      <c r="A311" s="4">
        <v>5046</v>
      </c>
      <c r="B311" s="1" t="s">
        <v>231</v>
      </c>
      <c r="D311" s="21">
        <f>+D$1*'Delkostnadsindekser 2023'!D311*'Delkostnadsindekser 2023'!$L311/1000</f>
        <v>0</v>
      </c>
      <c r="F311" s="21">
        <f>+F$1*'Delkostnadsindekser 2023'!E311*'Delkostnadsindekser 2023'!$L311/1000</f>
        <v>0</v>
      </c>
      <c r="H311" s="21">
        <f>+H$1*'Delkostnadsindekser 2023'!F311*'Delkostnadsindekser 2023'!$L311/1000</f>
        <v>0</v>
      </c>
      <c r="J311" s="21">
        <f>+J$1*'Delkostnadsindekser 2023'!G311*'Delkostnadsindekser 2023'!$L311/1000</f>
        <v>0</v>
      </c>
      <c r="L311" s="21">
        <f>+L$1*'Delkostnadsindekser 2023'!H311*'Delkostnadsindekser 2023'!$L311/1000</f>
        <v>0</v>
      </c>
      <c r="N311" s="21">
        <f>+N$1*'Delkostnadsindekser 2023'!I311*'Delkostnadsindekser 2023'!$L311/1000</f>
        <v>0</v>
      </c>
      <c r="P311" s="21">
        <f>+P$1*'Delkostnadsindekser 2023'!J311*'Delkostnadsindekser 2023'!$L311/1000</f>
        <v>0</v>
      </c>
      <c r="R311" s="21">
        <f>+R$1*'Delkostnadsindekser 2023'!C311*'Delkostnadsindekser 2023'!$L311/1000</f>
        <v>0</v>
      </c>
    </row>
    <row r="312" spans="1:18" ht="13">
      <c r="A312" s="4">
        <v>5047</v>
      </c>
      <c r="B312" s="1" t="s">
        <v>232</v>
      </c>
      <c r="D312" s="21">
        <f>+D$1*'Delkostnadsindekser 2023'!D312*'Delkostnadsindekser 2023'!$L312/1000</f>
        <v>0</v>
      </c>
      <c r="F312" s="21">
        <f>+F$1*'Delkostnadsindekser 2023'!E312*'Delkostnadsindekser 2023'!$L312/1000</f>
        <v>0</v>
      </c>
      <c r="H312" s="21">
        <f>+H$1*'Delkostnadsindekser 2023'!F312*'Delkostnadsindekser 2023'!$L312/1000</f>
        <v>0</v>
      </c>
      <c r="J312" s="21">
        <f>+J$1*'Delkostnadsindekser 2023'!G312*'Delkostnadsindekser 2023'!$L312/1000</f>
        <v>0</v>
      </c>
      <c r="L312" s="21">
        <f>+L$1*'Delkostnadsindekser 2023'!H312*'Delkostnadsindekser 2023'!$L312/1000</f>
        <v>0</v>
      </c>
      <c r="N312" s="21">
        <f>+N$1*'Delkostnadsindekser 2023'!I312*'Delkostnadsindekser 2023'!$L312/1000</f>
        <v>0</v>
      </c>
      <c r="P312" s="21">
        <f>+P$1*'Delkostnadsindekser 2023'!J312*'Delkostnadsindekser 2023'!$L312/1000</f>
        <v>0</v>
      </c>
      <c r="R312" s="21">
        <f>+R$1*'Delkostnadsindekser 2023'!C312*'Delkostnadsindekser 2023'!$L312/1000</f>
        <v>0</v>
      </c>
    </row>
    <row r="313" spans="1:18" ht="13">
      <c r="A313" s="4">
        <v>5049</v>
      </c>
      <c r="B313" s="1" t="s">
        <v>233</v>
      </c>
      <c r="D313" s="21">
        <f>+D$1*'Delkostnadsindekser 2023'!D313*'Delkostnadsindekser 2023'!$L313/1000</f>
        <v>0</v>
      </c>
      <c r="F313" s="21">
        <f>+F$1*'Delkostnadsindekser 2023'!E313*'Delkostnadsindekser 2023'!$L313/1000</f>
        <v>0</v>
      </c>
      <c r="H313" s="21">
        <f>+H$1*'Delkostnadsindekser 2023'!F313*'Delkostnadsindekser 2023'!$L313/1000</f>
        <v>0</v>
      </c>
      <c r="J313" s="21">
        <f>+J$1*'Delkostnadsindekser 2023'!G313*'Delkostnadsindekser 2023'!$L313/1000</f>
        <v>0</v>
      </c>
      <c r="L313" s="21">
        <f>+L$1*'Delkostnadsindekser 2023'!H313*'Delkostnadsindekser 2023'!$L313/1000</f>
        <v>0</v>
      </c>
      <c r="N313" s="21">
        <f>+N$1*'Delkostnadsindekser 2023'!I313*'Delkostnadsindekser 2023'!$L313/1000</f>
        <v>0</v>
      </c>
      <c r="P313" s="21">
        <f>+P$1*'Delkostnadsindekser 2023'!J313*'Delkostnadsindekser 2023'!$L313/1000</f>
        <v>0</v>
      </c>
      <c r="R313" s="21">
        <f>+R$1*'Delkostnadsindekser 2023'!C313*'Delkostnadsindekser 2023'!$L313/1000</f>
        <v>0</v>
      </c>
    </row>
    <row r="314" spans="1:18" ht="13">
      <c r="A314" s="4">
        <v>5052</v>
      </c>
      <c r="B314" s="1" t="s">
        <v>234</v>
      </c>
      <c r="D314" s="21">
        <f>+D$1*'Delkostnadsindekser 2023'!D314*'Delkostnadsindekser 2023'!$L314/1000</f>
        <v>0</v>
      </c>
      <c r="F314" s="21">
        <f>+F$1*'Delkostnadsindekser 2023'!E314*'Delkostnadsindekser 2023'!$L314/1000</f>
        <v>0</v>
      </c>
      <c r="H314" s="21">
        <f>+H$1*'Delkostnadsindekser 2023'!F314*'Delkostnadsindekser 2023'!$L314/1000</f>
        <v>0</v>
      </c>
      <c r="J314" s="21">
        <f>+J$1*'Delkostnadsindekser 2023'!G314*'Delkostnadsindekser 2023'!$L314/1000</f>
        <v>0</v>
      </c>
      <c r="L314" s="21">
        <f>+L$1*'Delkostnadsindekser 2023'!H314*'Delkostnadsindekser 2023'!$L314/1000</f>
        <v>0</v>
      </c>
      <c r="N314" s="21">
        <f>+N$1*'Delkostnadsindekser 2023'!I314*'Delkostnadsindekser 2023'!$L314/1000</f>
        <v>0</v>
      </c>
      <c r="P314" s="21">
        <f>+P$1*'Delkostnadsindekser 2023'!J314*'Delkostnadsindekser 2023'!$L314/1000</f>
        <v>0</v>
      </c>
      <c r="R314" s="21">
        <f>+R$1*'Delkostnadsindekser 2023'!C314*'Delkostnadsindekser 2023'!$L314/1000</f>
        <v>0</v>
      </c>
    </row>
    <row r="315" spans="1:18" ht="13">
      <c r="A315" s="4">
        <v>5053</v>
      </c>
      <c r="B315" s="1" t="s">
        <v>225</v>
      </c>
      <c r="D315" s="21">
        <f>+D$1*'Delkostnadsindekser 2023'!D315*'Delkostnadsindekser 2023'!$L315/1000</f>
        <v>0</v>
      </c>
      <c r="F315" s="21">
        <f>+F$1*'Delkostnadsindekser 2023'!E315*'Delkostnadsindekser 2023'!$L315/1000</f>
        <v>0</v>
      </c>
      <c r="H315" s="21">
        <f>+H$1*'Delkostnadsindekser 2023'!F315*'Delkostnadsindekser 2023'!$L315/1000</f>
        <v>0</v>
      </c>
      <c r="J315" s="21">
        <f>+J$1*'Delkostnadsindekser 2023'!G315*'Delkostnadsindekser 2023'!$L315/1000</f>
        <v>0</v>
      </c>
      <c r="L315" s="21">
        <f>+L$1*'Delkostnadsindekser 2023'!H315*'Delkostnadsindekser 2023'!$L315/1000</f>
        <v>0</v>
      </c>
      <c r="N315" s="21">
        <f>+N$1*'Delkostnadsindekser 2023'!I315*'Delkostnadsindekser 2023'!$L315/1000</f>
        <v>0</v>
      </c>
      <c r="P315" s="21">
        <f>+P$1*'Delkostnadsindekser 2023'!J315*'Delkostnadsindekser 2023'!$L315/1000</f>
        <v>0</v>
      </c>
      <c r="R315" s="21">
        <f>+R$1*'Delkostnadsindekser 2023'!C315*'Delkostnadsindekser 2023'!$L315/1000</f>
        <v>0</v>
      </c>
    </row>
    <row r="316" spans="1:18" ht="13">
      <c r="A316" s="4">
        <v>5054</v>
      </c>
      <c r="B316" s="1" t="s">
        <v>349</v>
      </c>
      <c r="D316" s="21">
        <f>+D$1*'Delkostnadsindekser 2023'!D316*'Delkostnadsindekser 2023'!$L316/1000</f>
        <v>0</v>
      </c>
      <c r="F316" s="21">
        <f>+F$1*'Delkostnadsindekser 2023'!E316*'Delkostnadsindekser 2023'!$L316/1000</f>
        <v>0</v>
      </c>
      <c r="H316" s="21">
        <f>+H$1*'Delkostnadsindekser 2023'!F316*'Delkostnadsindekser 2023'!$L316/1000</f>
        <v>0</v>
      </c>
      <c r="J316" s="21">
        <f>+J$1*'Delkostnadsindekser 2023'!G316*'Delkostnadsindekser 2023'!$L316/1000</f>
        <v>0</v>
      </c>
      <c r="L316" s="21">
        <f>+L$1*'Delkostnadsindekser 2023'!H316*'Delkostnadsindekser 2023'!$L316/1000</f>
        <v>0</v>
      </c>
      <c r="N316" s="21">
        <f>+N$1*'Delkostnadsindekser 2023'!I316*'Delkostnadsindekser 2023'!$L316/1000</f>
        <v>0</v>
      </c>
      <c r="P316" s="21">
        <f>+P$1*'Delkostnadsindekser 2023'!J316*'Delkostnadsindekser 2023'!$L316/1000</f>
        <v>0</v>
      </c>
      <c r="R316" s="21">
        <f>+R$1*'Delkostnadsindekser 2023'!C316*'Delkostnadsindekser 2023'!$L316/1000</f>
        <v>0</v>
      </c>
    </row>
    <row r="317" spans="1:18" ht="13">
      <c r="A317" s="4">
        <v>5055</v>
      </c>
      <c r="B317" s="1" t="s">
        <v>383</v>
      </c>
      <c r="D317" s="21">
        <f>+D$1*'Delkostnadsindekser 2023'!D317*'Delkostnadsindekser 2023'!$L317/1000</f>
        <v>0</v>
      </c>
      <c r="F317" s="21">
        <f>+F$1*'Delkostnadsindekser 2023'!E317*'Delkostnadsindekser 2023'!$L317/1000</f>
        <v>0</v>
      </c>
      <c r="H317" s="21">
        <f>+H$1*'Delkostnadsindekser 2023'!F317*'Delkostnadsindekser 2023'!$L317/1000</f>
        <v>0</v>
      </c>
      <c r="J317" s="21">
        <f>+J$1*'Delkostnadsindekser 2023'!G317*'Delkostnadsindekser 2023'!$L317/1000</f>
        <v>0</v>
      </c>
      <c r="L317" s="21">
        <f>+L$1*'Delkostnadsindekser 2023'!H317*'Delkostnadsindekser 2023'!$L317/1000</f>
        <v>0</v>
      </c>
      <c r="N317" s="21">
        <f>+N$1*'Delkostnadsindekser 2023'!I317*'Delkostnadsindekser 2023'!$L317/1000</f>
        <v>0</v>
      </c>
      <c r="P317" s="21">
        <f>+P$1*'Delkostnadsindekser 2023'!J317*'Delkostnadsindekser 2023'!$L317/1000</f>
        <v>0</v>
      </c>
      <c r="R317" s="21">
        <f>+R$1*'Delkostnadsindekser 2023'!C317*'Delkostnadsindekser 2023'!$L317/1000</f>
        <v>0</v>
      </c>
    </row>
    <row r="318" spans="1:18" ht="13">
      <c r="A318" s="4">
        <v>5056</v>
      </c>
      <c r="B318" s="1" t="s">
        <v>384</v>
      </c>
      <c r="D318" s="21">
        <f>+D$1*'Delkostnadsindekser 2023'!D318*'Delkostnadsindekser 2023'!$L318/1000</f>
        <v>0</v>
      </c>
      <c r="F318" s="21">
        <f>+F$1*'Delkostnadsindekser 2023'!E318*'Delkostnadsindekser 2023'!$L318/1000</f>
        <v>0</v>
      </c>
      <c r="H318" s="21">
        <f>+H$1*'Delkostnadsindekser 2023'!F318*'Delkostnadsindekser 2023'!$L318/1000</f>
        <v>0</v>
      </c>
      <c r="J318" s="21">
        <f>+J$1*'Delkostnadsindekser 2023'!G318*'Delkostnadsindekser 2023'!$L318/1000</f>
        <v>0</v>
      </c>
      <c r="L318" s="21">
        <f>+L$1*'Delkostnadsindekser 2023'!H318*'Delkostnadsindekser 2023'!$L318/1000</f>
        <v>0</v>
      </c>
      <c r="N318" s="21">
        <f>+N$1*'Delkostnadsindekser 2023'!I318*'Delkostnadsindekser 2023'!$L318/1000</f>
        <v>0</v>
      </c>
      <c r="P318" s="21">
        <f>+P$1*'Delkostnadsindekser 2023'!J318*'Delkostnadsindekser 2023'!$L318/1000</f>
        <v>0</v>
      </c>
      <c r="R318" s="21">
        <f>+R$1*'Delkostnadsindekser 2023'!C318*'Delkostnadsindekser 2023'!$L318/1000</f>
        <v>0</v>
      </c>
    </row>
    <row r="319" spans="1:18" ht="13">
      <c r="A319" s="4">
        <v>5057</v>
      </c>
      <c r="B319" s="1" t="s">
        <v>385</v>
      </c>
      <c r="D319" s="21">
        <f>+D$1*'Delkostnadsindekser 2023'!D319*'Delkostnadsindekser 2023'!$L319/1000</f>
        <v>0</v>
      </c>
      <c r="F319" s="21">
        <f>+F$1*'Delkostnadsindekser 2023'!E319*'Delkostnadsindekser 2023'!$L319/1000</f>
        <v>0</v>
      </c>
      <c r="H319" s="21">
        <f>+H$1*'Delkostnadsindekser 2023'!F319*'Delkostnadsindekser 2023'!$L319/1000</f>
        <v>0</v>
      </c>
      <c r="J319" s="21">
        <f>+J$1*'Delkostnadsindekser 2023'!G319*'Delkostnadsindekser 2023'!$L319/1000</f>
        <v>0</v>
      </c>
      <c r="L319" s="21">
        <f>+L$1*'Delkostnadsindekser 2023'!H319*'Delkostnadsindekser 2023'!$L319/1000</f>
        <v>0</v>
      </c>
      <c r="N319" s="21">
        <f>+N$1*'Delkostnadsindekser 2023'!I319*'Delkostnadsindekser 2023'!$L319/1000</f>
        <v>0</v>
      </c>
      <c r="P319" s="21">
        <f>+P$1*'Delkostnadsindekser 2023'!J319*'Delkostnadsindekser 2023'!$L319/1000</f>
        <v>0</v>
      </c>
      <c r="R319" s="21">
        <f>+R$1*'Delkostnadsindekser 2023'!C319*'Delkostnadsindekser 2023'!$L319/1000</f>
        <v>0</v>
      </c>
    </row>
    <row r="320" spans="1:18" ht="13">
      <c r="A320" s="4">
        <v>5058</v>
      </c>
      <c r="B320" s="1" t="s">
        <v>386</v>
      </c>
      <c r="D320" s="21">
        <f>+D$1*'Delkostnadsindekser 2023'!D320*'Delkostnadsindekser 2023'!$L320/1000</f>
        <v>0</v>
      </c>
      <c r="F320" s="21">
        <f>+F$1*'Delkostnadsindekser 2023'!E320*'Delkostnadsindekser 2023'!$L320/1000</f>
        <v>0</v>
      </c>
      <c r="H320" s="21">
        <f>+H$1*'Delkostnadsindekser 2023'!F320*'Delkostnadsindekser 2023'!$L320/1000</f>
        <v>0</v>
      </c>
      <c r="J320" s="21">
        <f>+J$1*'Delkostnadsindekser 2023'!G320*'Delkostnadsindekser 2023'!$L320/1000</f>
        <v>0</v>
      </c>
      <c r="L320" s="21">
        <f>+L$1*'Delkostnadsindekser 2023'!H320*'Delkostnadsindekser 2023'!$L320/1000</f>
        <v>0</v>
      </c>
      <c r="N320" s="21">
        <f>+N$1*'Delkostnadsindekser 2023'!I320*'Delkostnadsindekser 2023'!$L320/1000</f>
        <v>0</v>
      </c>
      <c r="P320" s="21">
        <f>+P$1*'Delkostnadsindekser 2023'!J320*'Delkostnadsindekser 2023'!$L320/1000</f>
        <v>0</v>
      </c>
      <c r="R320" s="21">
        <f>+R$1*'Delkostnadsindekser 2023'!C320*'Delkostnadsindekser 2023'!$L320/1000</f>
        <v>0</v>
      </c>
    </row>
    <row r="321" spans="1:18" ht="13">
      <c r="A321" s="4">
        <v>5059</v>
      </c>
      <c r="B321" s="1" t="s">
        <v>387</v>
      </c>
      <c r="D321" s="21">
        <f>+D$1*'Delkostnadsindekser 2023'!D321*'Delkostnadsindekser 2023'!$L321/1000</f>
        <v>0</v>
      </c>
      <c r="F321" s="21">
        <f>+F$1*'Delkostnadsindekser 2023'!E321*'Delkostnadsindekser 2023'!$L321/1000</f>
        <v>0</v>
      </c>
      <c r="H321" s="21">
        <f>+H$1*'Delkostnadsindekser 2023'!F321*'Delkostnadsindekser 2023'!$L321/1000</f>
        <v>0</v>
      </c>
      <c r="J321" s="21">
        <f>+J$1*'Delkostnadsindekser 2023'!G321*'Delkostnadsindekser 2023'!$L321/1000</f>
        <v>0</v>
      </c>
      <c r="L321" s="21">
        <f>+L$1*'Delkostnadsindekser 2023'!H321*'Delkostnadsindekser 2023'!$L321/1000</f>
        <v>0</v>
      </c>
      <c r="N321" s="21">
        <f>+N$1*'Delkostnadsindekser 2023'!I321*'Delkostnadsindekser 2023'!$L321/1000</f>
        <v>0</v>
      </c>
      <c r="P321" s="21">
        <f>+P$1*'Delkostnadsindekser 2023'!J321*'Delkostnadsindekser 2023'!$L321/1000</f>
        <v>0</v>
      </c>
      <c r="R321" s="21">
        <f>+R$1*'Delkostnadsindekser 2023'!C321*'Delkostnadsindekser 2023'!$L321/1000</f>
        <v>0</v>
      </c>
    </row>
    <row r="322" spans="1:18" ht="13">
      <c r="A322" s="4">
        <v>5060</v>
      </c>
      <c r="B322" s="1" t="s">
        <v>388</v>
      </c>
      <c r="D322" s="21">
        <f>+D$1*'Delkostnadsindekser 2023'!D322*'Delkostnadsindekser 2023'!$L322/1000</f>
        <v>0</v>
      </c>
      <c r="F322" s="21">
        <f>+F$1*'Delkostnadsindekser 2023'!E322*'Delkostnadsindekser 2023'!$L322/1000</f>
        <v>0</v>
      </c>
      <c r="H322" s="21">
        <f>+H$1*'Delkostnadsindekser 2023'!F322*'Delkostnadsindekser 2023'!$L322/1000</f>
        <v>0</v>
      </c>
      <c r="J322" s="21">
        <f>+J$1*'Delkostnadsindekser 2023'!G322*'Delkostnadsindekser 2023'!$L322/1000</f>
        <v>0</v>
      </c>
      <c r="L322" s="21">
        <f>+L$1*'Delkostnadsindekser 2023'!H322*'Delkostnadsindekser 2023'!$L322/1000</f>
        <v>0</v>
      </c>
      <c r="N322" s="21">
        <f>+N$1*'Delkostnadsindekser 2023'!I322*'Delkostnadsindekser 2023'!$L322/1000</f>
        <v>0</v>
      </c>
      <c r="P322" s="21">
        <f>+P$1*'Delkostnadsindekser 2023'!J322*'Delkostnadsindekser 2023'!$L322/1000</f>
        <v>0</v>
      </c>
      <c r="R322" s="21">
        <f>+R$1*'Delkostnadsindekser 2023'!C322*'Delkostnadsindekser 2023'!$L322/1000</f>
        <v>0</v>
      </c>
    </row>
    <row r="323" spans="1:18" ht="13">
      <c r="A323" s="4">
        <v>5061</v>
      </c>
      <c r="B323" s="1" t="s">
        <v>204</v>
      </c>
      <c r="D323" s="21">
        <f>+D$1*'Delkostnadsindekser 2023'!D323*'Delkostnadsindekser 2023'!$L323/1000</f>
        <v>0</v>
      </c>
      <c r="F323" s="21">
        <f>+F$1*'Delkostnadsindekser 2023'!E323*'Delkostnadsindekser 2023'!$L323/1000</f>
        <v>0</v>
      </c>
      <c r="H323" s="21">
        <f>+H$1*'Delkostnadsindekser 2023'!F323*'Delkostnadsindekser 2023'!$L323/1000</f>
        <v>0</v>
      </c>
      <c r="J323" s="21">
        <f>+J$1*'Delkostnadsindekser 2023'!G323*'Delkostnadsindekser 2023'!$L323/1000</f>
        <v>0</v>
      </c>
      <c r="L323" s="21">
        <f>+L$1*'Delkostnadsindekser 2023'!H323*'Delkostnadsindekser 2023'!$L323/1000</f>
        <v>0</v>
      </c>
      <c r="N323" s="21">
        <f>+N$1*'Delkostnadsindekser 2023'!I323*'Delkostnadsindekser 2023'!$L323/1000</f>
        <v>0</v>
      </c>
      <c r="P323" s="21">
        <f>+P$1*'Delkostnadsindekser 2023'!J323*'Delkostnadsindekser 2023'!$L323/1000</f>
        <v>0</v>
      </c>
      <c r="R323" s="21">
        <f>+R$1*'Delkostnadsindekser 2023'!C323*'Delkostnadsindekser 2023'!$L323/1000</f>
        <v>0</v>
      </c>
    </row>
    <row r="324" spans="1:18" ht="13">
      <c r="A324" s="4">
        <v>5401</v>
      </c>
      <c r="B324" s="1" t="s">
        <v>273</v>
      </c>
      <c r="D324" s="21">
        <f>+D$1*'Delkostnadsindekser 2023'!D324*'Delkostnadsindekser 2023'!$L324/1000</f>
        <v>0</v>
      </c>
      <c r="F324" s="21">
        <f>+F$1*'Delkostnadsindekser 2023'!E324*'Delkostnadsindekser 2023'!$L324/1000</f>
        <v>0</v>
      </c>
      <c r="H324" s="21">
        <f>+H$1*'Delkostnadsindekser 2023'!F324*'Delkostnadsindekser 2023'!$L324/1000</f>
        <v>0</v>
      </c>
      <c r="J324" s="21">
        <f>+J$1*'Delkostnadsindekser 2023'!G324*'Delkostnadsindekser 2023'!$L324/1000</f>
        <v>0</v>
      </c>
      <c r="L324" s="21">
        <f>+L$1*'Delkostnadsindekser 2023'!H324*'Delkostnadsindekser 2023'!$L324/1000</f>
        <v>0</v>
      </c>
      <c r="N324" s="21">
        <f>+N$1*'Delkostnadsindekser 2023'!I324*'Delkostnadsindekser 2023'!$L324/1000</f>
        <v>0</v>
      </c>
      <c r="P324" s="21">
        <f>+P$1*'Delkostnadsindekser 2023'!J324*'Delkostnadsindekser 2023'!$L324/1000</f>
        <v>0</v>
      </c>
      <c r="R324" s="21">
        <f>+R$1*'Delkostnadsindekser 2023'!C324*'Delkostnadsindekser 2023'!$L324/1000</f>
        <v>0</v>
      </c>
    </row>
    <row r="325" spans="1:18" ht="13">
      <c r="A325" s="4">
        <v>5402</v>
      </c>
      <c r="B325" s="1" t="s">
        <v>272</v>
      </c>
      <c r="D325" s="21">
        <f>+D$1*'Delkostnadsindekser 2023'!D325*'Delkostnadsindekser 2023'!$L325/1000</f>
        <v>0</v>
      </c>
      <c r="F325" s="21">
        <f>+F$1*'Delkostnadsindekser 2023'!E325*'Delkostnadsindekser 2023'!$L325/1000</f>
        <v>0</v>
      </c>
      <c r="H325" s="21">
        <f>+H$1*'Delkostnadsindekser 2023'!F325*'Delkostnadsindekser 2023'!$L325/1000</f>
        <v>0</v>
      </c>
      <c r="J325" s="21">
        <f>+J$1*'Delkostnadsindekser 2023'!G325*'Delkostnadsindekser 2023'!$L325/1000</f>
        <v>0</v>
      </c>
      <c r="L325" s="21">
        <f>+L$1*'Delkostnadsindekser 2023'!H325*'Delkostnadsindekser 2023'!$L325/1000</f>
        <v>0</v>
      </c>
      <c r="N325" s="21">
        <f>+N$1*'Delkostnadsindekser 2023'!I325*'Delkostnadsindekser 2023'!$L325/1000</f>
        <v>0</v>
      </c>
      <c r="P325" s="21">
        <f>+P$1*'Delkostnadsindekser 2023'!J325*'Delkostnadsindekser 2023'!$L325/1000</f>
        <v>0</v>
      </c>
      <c r="R325" s="21">
        <f>+R$1*'Delkostnadsindekser 2023'!C325*'Delkostnadsindekser 2023'!$L325/1000</f>
        <v>0</v>
      </c>
    </row>
    <row r="326" spans="1:18" ht="13">
      <c r="A326" s="4">
        <v>5403</v>
      </c>
      <c r="B326" s="1" t="s">
        <v>294</v>
      </c>
      <c r="D326" s="21">
        <f>+D$1*'Delkostnadsindekser 2023'!D326*'Delkostnadsindekser 2023'!$L326/1000</f>
        <v>0</v>
      </c>
      <c r="F326" s="21">
        <f>+F$1*'Delkostnadsindekser 2023'!E326*'Delkostnadsindekser 2023'!$L326/1000</f>
        <v>0</v>
      </c>
      <c r="H326" s="21">
        <f>+H$1*'Delkostnadsindekser 2023'!F326*'Delkostnadsindekser 2023'!$L326/1000</f>
        <v>0</v>
      </c>
      <c r="J326" s="21">
        <f>+J$1*'Delkostnadsindekser 2023'!G326*'Delkostnadsindekser 2023'!$L326/1000</f>
        <v>0</v>
      </c>
      <c r="L326" s="21">
        <f>+L$1*'Delkostnadsindekser 2023'!H326*'Delkostnadsindekser 2023'!$L326/1000</f>
        <v>0</v>
      </c>
      <c r="N326" s="21">
        <f>+N$1*'Delkostnadsindekser 2023'!I326*'Delkostnadsindekser 2023'!$L326/1000</f>
        <v>0</v>
      </c>
      <c r="P326" s="21">
        <f>+P$1*'Delkostnadsindekser 2023'!J326*'Delkostnadsindekser 2023'!$L326/1000</f>
        <v>0</v>
      </c>
      <c r="R326" s="21">
        <f>+R$1*'Delkostnadsindekser 2023'!C326*'Delkostnadsindekser 2023'!$L326/1000</f>
        <v>0</v>
      </c>
    </row>
    <row r="327" spans="1:18" ht="13">
      <c r="A327" s="4">
        <v>5404</v>
      </c>
      <c r="B327" s="1" t="s">
        <v>291</v>
      </c>
      <c r="D327" s="21">
        <f>+D$1*'Delkostnadsindekser 2023'!D327*'Delkostnadsindekser 2023'!$L327/1000</f>
        <v>0</v>
      </c>
      <c r="F327" s="21">
        <f>+F$1*'Delkostnadsindekser 2023'!E327*'Delkostnadsindekser 2023'!$L327/1000</f>
        <v>0</v>
      </c>
      <c r="H327" s="21">
        <f>+H$1*'Delkostnadsindekser 2023'!F327*'Delkostnadsindekser 2023'!$L327/1000</f>
        <v>0</v>
      </c>
      <c r="J327" s="21">
        <f>+J$1*'Delkostnadsindekser 2023'!G327*'Delkostnadsindekser 2023'!$L327/1000</f>
        <v>0</v>
      </c>
      <c r="L327" s="21">
        <f>+L$1*'Delkostnadsindekser 2023'!H327*'Delkostnadsindekser 2023'!$L327/1000</f>
        <v>0</v>
      </c>
      <c r="N327" s="21">
        <f>+N$1*'Delkostnadsindekser 2023'!I327*'Delkostnadsindekser 2023'!$L327/1000</f>
        <v>0</v>
      </c>
      <c r="P327" s="21">
        <f>+P$1*'Delkostnadsindekser 2023'!J327*'Delkostnadsindekser 2023'!$L327/1000</f>
        <v>0</v>
      </c>
      <c r="R327" s="21">
        <f>+R$1*'Delkostnadsindekser 2023'!C327*'Delkostnadsindekser 2023'!$L327/1000</f>
        <v>0</v>
      </c>
    </row>
    <row r="328" spans="1:18" ht="13">
      <c r="A328" s="4">
        <v>5405</v>
      </c>
      <c r="B328" s="1" t="s">
        <v>292</v>
      </c>
      <c r="D328" s="21">
        <f>+D$1*'Delkostnadsindekser 2023'!D328*'Delkostnadsindekser 2023'!$L328/1000</f>
        <v>0</v>
      </c>
      <c r="F328" s="21">
        <f>+F$1*'Delkostnadsindekser 2023'!E328*'Delkostnadsindekser 2023'!$L328/1000</f>
        <v>0</v>
      </c>
      <c r="H328" s="21">
        <f>+H$1*'Delkostnadsindekser 2023'!F328*'Delkostnadsindekser 2023'!$L328/1000</f>
        <v>0</v>
      </c>
      <c r="J328" s="21">
        <f>+J$1*'Delkostnadsindekser 2023'!G328*'Delkostnadsindekser 2023'!$L328/1000</f>
        <v>0</v>
      </c>
      <c r="L328" s="21">
        <f>+L$1*'Delkostnadsindekser 2023'!H328*'Delkostnadsindekser 2023'!$L328/1000</f>
        <v>0</v>
      </c>
      <c r="N328" s="21">
        <f>+N$1*'Delkostnadsindekser 2023'!I328*'Delkostnadsindekser 2023'!$L328/1000</f>
        <v>0</v>
      </c>
      <c r="P328" s="21">
        <f>+P$1*'Delkostnadsindekser 2023'!J328*'Delkostnadsindekser 2023'!$L328/1000</f>
        <v>0</v>
      </c>
      <c r="R328" s="21">
        <f>+R$1*'Delkostnadsindekser 2023'!C328*'Delkostnadsindekser 2023'!$L328/1000</f>
        <v>0</v>
      </c>
    </row>
    <row r="329" spans="1:18" ht="13">
      <c r="A329" s="4">
        <v>5406</v>
      </c>
      <c r="B329" s="1" t="s">
        <v>389</v>
      </c>
      <c r="D329" s="21">
        <f>+D$1*'Delkostnadsindekser 2023'!D329*'Delkostnadsindekser 2023'!$L329/1000</f>
        <v>0</v>
      </c>
      <c r="F329" s="21">
        <f>+F$1*'Delkostnadsindekser 2023'!E329*'Delkostnadsindekser 2023'!$L329/1000</f>
        <v>0</v>
      </c>
      <c r="H329" s="21">
        <f>+H$1*'Delkostnadsindekser 2023'!F329*'Delkostnadsindekser 2023'!$L329/1000</f>
        <v>0</v>
      </c>
      <c r="J329" s="21">
        <f>+J$1*'Delkostnadsindekser 2023'!G329*'Delkostnadsindekser 2023'!$L329/1000</f>
        <v>0</v>
      </c>
      <c r="L329" s="21">
        <f>+L$1*'Delkostnadsindekser 2023'!H329*'Delkostnadsindekser 2023'!$L329/1000</f>
        <v>0</v>
      </c>
      <c r="N329" s="21">
        <f>+N$1*'Delkostnadsindekser 2023'!I329*'Delkostnadsindekser 2023'!$L329/1000</f>
        <v>0</v>
      </c>
      <c r="P329" s="21">
        <f>+P$1*'Delkostnadsindekser 2023'!J329*'Delkostnadsindekser 2023'!$L329/1000</f>
        <v>0</v>
      </c>
      <c r="R329" s="21">
        <f>+R$1*'Delkostnadsindekser 2023'!C329*'Delkostnadsindekser 2023'!$L329/1000</f>
        <v>0</v>
      </c>
    </row>
    <row r="330" spans="1:18" ht="13">
      <c r="A330" s="4">
        <v>5411</v>
      </c>
      <c r="B330" s="1" t="s">
        <v>274</v>
      </c>
      <c r="D330" s="21">
        <f>+D$1*'Delkostnadsindekser 2023'!D330*'Delkostnadsindekser 2023'!$L330/1000</f>
        <v>0</v>
      </c>
      <c r="F330" s="21">
        <f>+F$1*'Delkostnadsindekser 2023'!E330*'Delkostnadsindekser 2023'!$L330/1000</f>
        <v>0</v>
      </c>
      <c r="H330" s="21">
        <f>+H$1*'Delkostnadsindekser 2023'!F330*'Delkostnadsindekser 2023'!$L330/1000</f>
        <v>0</v>
      </c>
      <c r="J330" s="21">
        <f>+J$1*'Delkostnadsindekser 2023'!G330*'Delkostnadsindekser 2023'!$L330/1000</f>
        <v>0</v>
      </c>
      <c r="L330" s="21">
        <f>+L$1*'Delkostnadsindekser 2023'!H330*'Delkostnadsindekser 2023'!$L330/1000</f>
        <v>0</v>
      </c>
      <c r="N330" s="21">
        <f>+N$1*'Delkostnadsindekser 2023'!I330*'Delkostnadsindekser 2023'!$L330/1000</f>
        <v>0</v>
      </c>
      <c r="P330" s="21">
        <f>+P$1*'Delkostnadsindekser 2023'!J330*'Delkostnadsindekser 2023'!$L330/1000</f>
        <v>0</v>
      </c>
      <c r="R330" s="21">
        <f>+R$1*'Delkostnadsindekser 2023'!C330*'Delkostnadsindekser 2023'!$L330/1000</f>
        <v>0</v>
      </c>
    </row>
    <row r="331" spans="1:18" ht="13">
      <c r="A331" s="4">
        <v>5412</v>
      </c>
      <c r="B331" s="1" t="s">
        <v>390</v>
      </c>
      <c r="D331" s="21">
        <f>+D$1*'Delkostnadsindekser 2023'!D331*'Delkostnadsindekser 2023'!$L331/1000</f>
        <v>0</v>
      </c>
      <c r="F331" s="21">
        <f>+F$1*'Delkostnadsindekser 2023'!E331*'Delkostnadsindekser 2023'!$L331/1000</f>
        <v>0</v>
      </c>
      <c r="H331" s="21">
        <f>+H$1*'Delkostnadsindekser 2023'!F331*'Delkostnadsindekser 2023'!$L331/1000</f>
        <v>0</v>
      </c>
      <c r="J331" s="21">
        <f>+J$1*'Delkostnadsindekser 2023'!G331*'Delkostnadsindekser 2023'!$L331/1000</f>
        <v>0</v>
      </c>
      <c r="L331" s="21">
        <f>+L$1*'Delkostnadsindekser 2023'!H331*'Delkostnadsindekser 2023'!$L331/1000</f>
        <v>0</v>
      </c>
      <c r="N331" s="21">
        <f>+N$1*'Delkostnadsindekser 2023'!I331*'Delkostnadsindekser 2023'!$L331/1000</f>
        <v>0</v>
      </c>
      <c r="P331" s="21">
        <f>+P$1*'Delkostnadsindekser 2023'!J331*'Delkostnadsindekser 2023'!$L331/1000</f>
        <v>0</v>
      </c>
      <c r="R331" s="21">
        <f>+R$1*'Delkostnadsindekser 2023'!C331*'Delkostnadsindekser 2023'!$L331/1000</f>
        <v>0</v>
      </c>
    </row>
    <row r="332" spans="1:18" ht="13">
      <c r="A332" s="4">
        <v>5413</v>
      </c>
      <c r="B332" s="1" t="s">
        <v>275</v>
      </c>
      <c r="D332" s="21">
        <f>+D$1*'Delkostnadsindekser 2023'!D332*'Delkostnadsindekser 2023'!$L332/1000</f>
        <v>0</v>
      </c>
      <c r="F332" s="21">
        <f>+F$1*'Delkostnadsindekser 2023'!E332*'Delkostnadsindekser 2023'!$L332/1000</f>
        <v>0</v>
      </c>
      <c r="H332" s="21">
        <f>+H$1*'Delkostnadsindekser 2023'!F332*'Delkostnadsindekser 2023'!$L332/1000</f>
        <v>0</v>
      </c>
      <c r="J332" s="21">
        <f>+J$1*'Delkostnadsindekser 2023'!G332*'Delkostnadsindekser 2023'!$L332/1000</f>
        <v>0</v>
      </c>
      <c r="L332" s="21">
        <f>+L$1*'Delkostnadsindekser 2023'!H332*'Delkostnadsindekser 2023'!$L332/1000</f>
        <v>0</v>
      </c>
      <c r="N332" s="21">
        <f>+N$1*'Delkostnadsindekser 2023'!I332*'Delkostnadsindekser 2023'!$L332/1000</f>
        <v>0</v>
      </c>
      <c r="P332" s="21">
        <f>+P$1*'Delkostnadsindekser 2023'!J332*'Delkostnadsindekser 2023'!$L332/1000</f>
        <v>0</v>
      </c>
      <c r="R332" s="21">
        <f>+R$1*'Delkostnadsindekser 2023'!C332*'Delkostnadsindekser 2023'!$L332/1000</f>
        <v>0</v>
      </c>
    </row>
    <row r="333" spans="1:18" ht="13">
      <c r="A333" s="4">
        <v>5414</v>
      </c>
      <c r="B333" s="1" t="s">
        <v>276</v>
      </c>
      <c r="D333" s="21">
        <f>+D$1*'Delkostnadsindekser 2023'!D333*'Delkostnadsindekser 2023'!$L333/1000</f>
        <v>0</v>
      </c>
      <c r="F333" s="21">
        <f>+F$1*'Delkostnadsindekser 2023'!E333*'Delkostnadsindekser 2023'!$L333/1000</f>
        <v>0</v>
      </c>
      <c r="H333" s="21">
        <f>+H$1*'Delkostnadsindekser 2023'!F333*'Delkostnadsindekser 2023'!$L333/1000</f>
        <v>0</v>
      </c>
      <c r="J333" s="21">
        <f>+J$1*'Delkostnadsindekser 2023'!G333*'Delkostnadsindekser 2023'!$L333/1000</f>
        <v>0</v>
      </c>
      <c r="L333" s="21">
        <f>+L$1*'Delkostnadsindekser 2023'!H333*'Delkostnadsindekser 2023'!$L333/1000</f>
        <v>0</v>
      </c>
      <c r="N333" s="21">
        <f>+N$1*'Delkostnadsindekser 2023'!I333*'Delkostnadsindekser 2023'!$L333/1000</f>
        <v>0</v>
      </c>
      <c r="P333" s="21">
        <f>+P$1*'Delkostnadsindekser 2023'!J333*'Delkostnadsindekser 2023'!$L333/1000</f>
        <v>0</v>
      </c>
      <c r="R333" s="21">
        <f>+R$1*'Delkostnadsindekser 2023'!C333*'Delkostnadsindekser 2023'!$L333/1000</f>
        <v>0</v>
      </c>
    </row>
    <row r="334" spans="1:18" ht="13">
      <c r="A334" s="4">
        <v>5415</v>
      </c>
      <c r="B334" s="1" t="s">
        <v>277</v>
      </c>
      <c r="D334" s="21">
        <f>+D$1*'Delkostnadsindekser 2023'!D334*'Delkostnadsindekser 2023'!$L334/1000</f>
        <v>0</v>
      </c>
      <c r="F334" s="21">
        <f>+F$1*'Delkostnadsindekser 2023'!E334*'Delkostnadsindekser 2023'!$L334/1000</f>
        <v>0</v>
      </c>
      <c r="H334" s="21">
        <f>+H$1*'Delkostnadsindekser 2023'!F334*'Delkostnadsindekser 2023'!$L334/1000</f>
        <v>0</v>
      </c>
      <c r="J334" s="21">
        <f>+J$1*'Delkostnadsindekser 2023'!G334*'Delkostnadsindekser 2023'!$L334/1000</f>
        <v>0</v>
      </c>
      <c r="L334" s="21">
        <f>+L$1*'Delkostnadsindekser 2023'!H334*'Delkostnadsindekser 2023'!$L334/1000</f>
        <v>0</v>
      </c>
      <c r="N334" s="21">
        <f>+N$1*'Delkostnadsindekser 2023'!I334*'Delkostnadsindekser 2023'!$L334/1000</f>
        <v>0</v>
      </c>
      <c r="P334" s="21">
        <f>+P$1*'Delkostnadsindekser 2023'!J334*'Delkostnadsindekser 2023'!$L334/1000</f>
        <v>0</v>
      </c>
      <c r="R334" s="21">
        <f>+R$1*'Delkostnadsindekser 2023'!C334*'Delkostnadsindekser 2023'!$L334/1000</f>
        <v>0</v>
      </c>
    </row>
    <row r="335" spans="1:18" ht="13">
      <c r="A335" s="4">
        <v>5416</v>
      </c>
      <c r="B335" s="1" t="s">
        <v>278</v>
      </c>
      <c r="D335" s="21">
        <f>+D$1*'Delkostnadsindekser 2023'!D335*'Delkostnadsindekser 2023'!$L335/1000</f>
        <v>0</v>
      </c>
      <c r="F335" s="21">
        <f>+F$1*'Delkostnadsindekser 2023'!E335*'Delkostnadsindekser 2023'!$L335/1000</f>
        <v>0</v>
      </c>
      <c r="H335" s="21">
        <f>+H$1*'Delkostnadsindekser 2023'!F335*'Delkostnadsindekser 2023'!$L335/1000</f>
        <v>0</v>
      </c>
      <c r="J335" s="21">
        <f>+J$1*'Delkostnadsindekser 2023'!G335*'Delkostnadsindekser 2023'!$L335/1000</f>
        <v>0</v>
      </c>
      <c r="L335" s="21">
        <f>+L$1*'Delkostnadsindekser 2023'!H335*'Delkostnadsindekser 2023'!$L335/1000</f>
        <v>0</v>
      </c>
      <c r="N335" s="21">
        <f>+N$1*'Delkostnadsindekser 2023'!I335*'Delkostnadsindekser 2023'!$L335/1000</f>
        <v>0</v>
      </c>
      <c r="P335" s="21">
        <f>+P$1*'Delkostnadsindekser 2023'!J335*'Delkostnadsindekser 2023'!$L335/1000</f>
        <v>0</v>
      </c>
      <c r="R335" s="21">
        <f>+R$1*'Delkostnadsindekser 2023'!C335*'Delkostnadsindekser 2023'!$L335/1000</f>
        <v>0</v>
      </c>
    </row>
    <row r="336" spans="1:18" ht="13">
      <c r="A336" s="4">
        <v>5417</v>
      </c>
      <c r="B336" s="1" t="s">
        <v>279</v>
      </c>
      <c r="D336" s="21">
        <f>+D$1*'Delkostnadsindekser 2023'!D336*'Delkostnadsindekser 2023'!$L336/1000</f>
        <v>0</v>
      </c>
      <c r="F336" s="21">
        <f>+F$1*'Delkostnadsindekser 2023'!E336*'Delkostnadsindekser 2023'!$L336/1000</f>
        <v>0</v>
      </c>
      <c r="H336" s="21">
        <f>+H$1*'Delkostnadsindekser 2023'!F336*'Delkostnadsindekser 2023'!$L336/1000</f>
        <v>0</v>
      </c>
      <c r="J336" s="21">
        <f>+J$1*'Delkostnadsindekser 2023'!G336*'Delkostnadsindekser 2023'!$L336/1000</f>
        <v>0</v>
      </c>
      <c r="L336" s="21">
        <f>+L$1*'Delkostnadsindekser 2023'!H336*'Delkostnadsindekser 2023'!$L336/1000</f>
        <v>0</v>
      </c>
      <c r="N336" s="21">
        <f>+N$1*'Delkostnadsindekser 2023'!I336*'Delkostnadsindekser 2023'!$L336/1000</f>
        <v>0</v>
      </c>
      <c r="P336" s="21">
        <f>+P$1*'Delkostnadsindekser 2023'!J336*'Delkostnadsindekser 2023'!$L336/1000</f>
        <v>0</v>
      </c>
      <c r="R336" s="21">
        <f>+R$1*'Delkostnadsindekser 2023'!C336*'Delkostnadsindekser 2023'!$L336/1000</f>
        <v>0</v>
      </c>
    </row>
    <row r="337" spans="1:18" ht="13">
      <c r="A337" s="4">
        <v>5418</v>
      </c>
      <c r="B337" s="1" t="s">
        <v>280</v>
      </c>
      <c r="D337" s="21">
        <f>+D$1*'Delkostnadsindekser 2023'!D337*'Delkostnadsindekser 2023'!$L337/1000</f>
        <v>0</v>
      </c>
      <c r="F337" s="21">
        <f>+F$1*'Delkostnadsindekser 2023'!E337*'Delkostnadsindekser 2023'!$L337/1000</f>
        <v>0</v>
      </c>
      <c r="H337" s="21">
        <f>+H$1*'Delkostnadsindekser 2023'!F337*'Delkostnadsindekser 2023'!$L337/1000</f>
        <v>0</v>
      </c>
      <c r="J337" s="21">
        <f>+J$1*'Delkostnadsindekser 2023'!G337*'Delkostnadsindekser 2023'!$L337/1000</f>
        <v>0</v>
      </c>
      <c r="L337" s="21">
        <f>+L$1*'Delkostnadsindekser 2023'!H337*'Delkostnadsindekser 2023'!$L337/1000</f>
        <v>0</v>
      </c>
      <c r="N337" s="21">
        <f>+N$1*'Delkostnadsindekser 2023'!I337*'Delkostnadsindekser 2023'!$L337/1000</f>
        <v>0</v>
      </c>
      <c r="P337" s="21">
        <f>+P$1*'Delkostnadsindekser 2023'!J337*'Delkostnadsindekser 2023'!$L337/1000</f>
        <v>0</v>
      </c>
      <c r="R337" s="21">
        <f>+R$1*'Delkostnadsindekser 2023'!C337*'Delkostnadsindekser 2023'!$L337/1000</f>
        <v>0</v>
      </c>
    </row>
    <row r="338" spans="1:18" ht="13">
      <c r="A338" s="4">
        <v>5419</v>
      </c>
      <c r="B338" s="1" t="s">
        <v>281</v>
      </c>
      <c r="D338" s="21">
        <f>+D$1*'Delkostnadsindekser 2023'!D338*'Delkostnadsindekser 2023'!$L338/1000</f>
        <v>0</v>
      </c>
      <c r="F338" s="21">
        <f>+F$1*'Delkostnadsindekser 2023'!E338*'Delkostnadsindekser 2023'!$L338/1000</f>
        <v>0</v>
      </c>
      <c r="H338" s="21">
        <f>+H$1*'Delkostnadsindekser 2023'!F338*'Delkostnadsindekser 2023'!$L338/1000</f>
        <v>0</v>
      </c>
      <c r="J338" s="21">
        <f>+J$1*'Delkostnadsindekser 2023'!G338*'Delkostnadsindekser 2023'!$L338/1000</f>
        <v>0</v>
      </c>
      <c r="L338" s="21">
        <f>+L$1*'Delkostnadsindekser 2023'!H338*'Delkostnadsindekser 2023'!$L338/1000</f>
        <v>0</v>
      </c>
      <c r="N338" s="21">
        <f>+N$1*'Delkostnadsindekser 2023'!I338*'Delkostnadsindekser 2023'!$L338/1000</f>
        <v>0</v>
      </c>
      <c r="P338" s="21">
        <f>+P$1*'Delkostnadsindekser 2023'!J338*'Delkostnadsindekser 2023'!$L338/1000</f>
        <v>0</v>
      </c>
      <c r="R338" s="21">
        <f>+R$1*'Delkostnadsindekser 2023'!C338*'Delkostnadsindekser 2023'!$L338/1000</f>
        <v>0</v>
      </c>
    </row>
    <row r="339" spans="1:18" ht="13">
      <c r="A339" s="4">
        <v>5420</v>
      </c>
      <c r="B339" s="1" t="s">
        <v>282</v>
      </c>
      <c r="D339" s="21">
        <f>+D$1*'Delkostnadsindekser 2023'!D339*'Delkostnadsindekser 2023'!$L339/1000</f>
        <v>0</v>
      </c>
      <c r="F339" s="21">
        <f>+F$1*'Delkostnadsindekser 2023'!E339*'Delkostnadsindekser 2023'!$L339/1000</f>
        <v>0</v>
      </c>
      <c r="H339" s="21">
        <f>+H$1*'Delkostnadsindekser 2023'!F339*'Delkostnadsindekser 2023'!$L339/1000</f>
        <v>0</v>
      </c>
      <c r="J339" s="21">
        <f>+J$1*'Delkostnadsindekser 2023'!G339*'Delkostnadsindekser 2023'!$L339/1000</f>
        <v>0</v>
      </c>
      <c r="L339" s="21">
        <f>+L$1*'Delkostnadsindekser 2023'!H339*'Delkostnadsindekser 2023'!$L339/1000</f>
        <v>0</v>
      </c>
      <c r="N339" s="21">
        <f>+N$1*'Delkostnadsindekser 2023'!I339*'Delkostnadsindekser 2023'!$L339/1000</f>
        <v>0</v>
      </c>
      <c r="P339" s="21">
        <f>+P$1*'Delkostnadsindekser 2023'!J339*'Delkostnadsindekser 2023'!$L339/1000</f>
        <v>0</v>
      </c>
      <c r="R339" s="21">
        <f>+R$1*'Delkostnadsindekser 2023'!C339*'Delkostnadsindekser 2023'!$L339/1000</f>
        <v>0</v>
      </c>
    </row>
    <row r="340" spans="1:18" ht="13">
      <c r="A340" s="4">
        <v>5421</v>
      </c>
      <c r="B340" s="1" t="s">
        <v>391</v>
      </c>
      <c r="D340" s="21">
        <f>+D$1*'Delkostnadsindekser 2023'!D340*'Delkostnadsindekser 2023'!$L340/1000</f>
        <v>0</v>
      </c>
      <c r="F340" s="21">
        <f>+F$1*'Delkostnadsindekser 2023'!E340*'Delkostnadsindekser 2023'!$L340/1000</f>
        <v>0</v>
      </c>
      <c r="H340" s="21">
        <f>+H$1*'Delkostnadsindekser 2023'!F340*'Delkostnadsindekser 2023'!$L340/1000</f>
        <v>0</v>
      </c>
      <c r="J340" s="21">
        <f>+J$1*'Delkostnadsindekser 2023'!G340*'Delkostnadsindekser 2023'!$L340/1000</f>
        <v>0</v>
      </c>
      <c r="L340" s="21">
        <f>+L$1*'Delkostnadsindekser 2023'!H340*'Delkostnadsindekser 2023'!$L340/1000</f>
        <v>0</v>
      </c>
      <c r="N340" s="21">
        <f>+N$1*'Delkostnadsindekser 2023'!I340*'Delkostnadsindekser 2023'!$L340/1000</f>
        <v>0</v>
      </c>
      <c r="P340" s="21">
        <f>+P$1*'Delkostnadsindekser 2023'!J340*'Delkostnadsindekser 2023'!$L340/1000</f>
        <v>0</v>
      </c>
      <c r="R340" s="21">
        <f>+R$1*'Delkostnadsindekser 2023'!C340*'Delkostnadsindekser 2023'!$L340/1000</f>
        <v>0</v>
      </c>
    </row>
    <row r="341" spans="1:18" ht="13">
      <c r="A341" s="4">
        <v>5422</v>
      </c>
      <c r="B341" s="1" t="s">
        <v>283</v>
      </c>
      <c r="D341" s="21">
        <f>+D$1*'Delkostnadsindekser 2023'!D341*'Delkostnadsindekser 2023'!$L341/1000</f>
        <v>0</v>
      </c>
      <c r="F341" s="21">
        <f>+F$1*'Delkostnadsindekser 2023'!E341*'Delkostnadsindekser 2023'!$L341/1000</f>
        <v>0</v>
      </c>
      <c r="H341" s="21">
        <f>+H$1*'Delkostnadsindekser 2023'!F341*'Delkostnadsindekser 2023'!$L341/1000</f>
        <v>0</v>
      </c>
      <c r="J341" s="21">
        <f>+J$1*'Delkostnadsindekser 2023'!G341*'Delkostnadsindekser 2023'!$L341/1000</f>
        <v>0</v>
      </c>
      <c r="L341" s="21">
        <f>+L$1*'Delkostnadsindekser 2023'!H341*'Delkostnadsindekser 2023'!$L341/1000</f>
        <v>0</v>
      </c>
      <c r="N341" s="21">
        <f>+N$1*'Delkostnadsindekser 2023'!I341*'Delkostnadsindekser 2023'!$L341/1000</f>
        <v>0</v>
      </c>
      <c r="P341" s="21">
        <f>+P$1*'Delkostnadsindekser 2023'!J341*'Delkostnadsindekser 2023'!$L341/1000</f>
        <v>0</v>
      </c>
      <c r="R341" s="21">
        <f>+R$1*'Delkostnadsindekser 2023'!C341*'Delkostnadsindekser 2023'!$L341/1000</f>
        <v>0</v>
      </c>
    </row>
    <row r="342" spans="1:18" ht="13">
      <c r="A342" s="4">
        <v>5423</v>
      </c>
      <c r="B342" s="1" t="s">
        <v>284</v>
      </c>
      <c r="D342" s="21">
        <f>+D$1*'Delkostnadsindekser 2023'!D342*'Delkostnadsindekser 2023'!$L342/1000</f>
        <v>0</v>
      </c>
      <c r="F342" s="21">
        <f>+F$1*'Delkostnadsindekser 2023'!E342*'Delkostnadsindekser 2023'!$L342/1000</f>
        <v>0</v>
      </c>
      <c r="H342" s="21">
        <f>+H$1*'Delkostnadsindekser 2023'!F342*'Delkostnadsindekser 2023'!$L342/1000</f>
        <v>0</v>
      </c>
      <c r="J342" s="21">
        <f>+J$1*'Delkostnadsindekser 2023'!G342*'Delkostnadsindekser 2023'!$L342/1000</f>
        <v>0</v>
      </c>
      <c r="L342" s="21">
        <f>+L$1*'Delkostnadsindekser 2023'!H342*'Delkostnadsindekser 2023'!$L342/1000</f>
        <v>0</v>
      </c>
      <c r="N342" s="21">
        <f>+N$1*'Delkostnadsindekser 2023'!I342*'Delkostnadsindekser 2023'!$L342/1000</f>
        <v>0</v>
      </c>
      <c r="P342" s="21">
        <f>+P$1*'Delkostnadsindekser 2023'!J342*'Delkostnadsindekser 2023'!$L342/1000</f>
        <v>0</v>
      </c>
      <c r="R342" s="21">
        <f>+R$1*'Delkostnadsindekser 2023'!C342*'Delkostnadsindekser 2023'!$L342/1000</f>
        <v>0</v>
      </c>
    </row>
    <row r="343" spans="1:18" ht="13">
      <c r="A343" s="4">
        <v>5424</v>
      </c>
      <c r="B343" s="1" t="s">
        <v>285</v>
      </c>
      <c r="D343" s="21">
        <f>+D$1*'Delkostnadsindekser 2023'!D343*'Delkostnadsindekser 2023'!$L343/1000</f>
        <v>0</v>
      </c>
      <c r="F343" s="21">
        <f>+F$1*'Delkostnadsindekser 2023'!E343*'Delkostnadsindekser 2023'!$L343/1000</f>
        <v>0</v>
      </c>
      <c r="H343" s="21">
        <f>+H$1*'Delkostnadsindekser 2023'!F343*'Delkostnadsindekser 2023'!$L343/1000</f>
        <v>0</v>
      </c>
      <c r="J343" s="21">
        <f>+J$1*'Delkostnadsindekser 2023'!G343*'Delkostnadsindekser 2023'!$L343/1000</f>
        <v>0</v>
      </c>
      <c r="L343" s="21">
        <f>+L$1*'Delkostnadsindekser 2023'!H343*'Delkostnadsindekser 2023'!$L343/1000</f>
        <v>0</v>
      </c>
      <c r="N343" s="21">
        <f>+N$1*'Delkostnadsindekser 2023'!I343*'Delkostnadsindekser 2023'!$L343/1000</f>
        <v>0</v>
      </c>
      <c r="P343" s="21">
        <f>+P$1*'Delkostnadsindekser 2023'!J343*'Delkostnadsindekser 2023'!$L343/1000</f>
        <v>0</v>
      </c>
      <c r="R343" s="21">
        <f>+R$1*'Delkostnadsindekser 2023'!C343*'Delkostnadsindekser 2023'!$L343/1000</f>
        <v>0</v>
      </c>
    </row>
    <row r="344" spans="1:18" ht="13">
      <c r="A344" s="4">
        <v>5425</v>
      </c>
      <c r="B344" s="1" t="s">
        <v>286</v>
      </c>
      <c r="D344" s="21">
        <f>+D$1*'Delkostnadsindekser 2023'!D344*'Delkostnadsindekser 2023'!$L344/1000</f>
        <v>0</v>
      </c>
      <c r="F344" s="21">
        <f>+F$1*'Delkostnadsindekser 2023'!E344*'Delkostnadsindekser 2023'!$L344/1000</f>
        <v>0</v>
      </c>
      <c r="H344" s="21">
        <f>+H$1*'Delkostnadsindekser 2023'!F344*'Delkostnadsindekser 2023'!$L344/1000</f>
        <v>0</v>
      </c>
      <c r="J344" s="21">
        <f>+J$1*'Delkostnadsindekser 2023'!G344*'Delkostnadsindekser 2023'!$L344/1000</f>
        <v>0</v>
      </c>
      <c r="L344" s="21">
        <f>+L$1*'Delkostnadsindekser 2023'!H344*'Delkostnadsindekser 2023'!$L344/1000</f>
        <v>0</v>
      </c>
      <c r="N344" s="21">
        <f>+N$1*'Delkostnadsindekser 2023'!I344*'Delkostnadsindekser 2023'!$L344/1000</f>
        <v>0</v>
      </c>
      <c r="P344" s="21">
        <f>+P$1*'Delkostnadsindekser 2023'!J344*'Delkostnadsindekser 2023'!$L344/1000</f>
        <v>0</v>
      </c>
      <c r="R344" s="21">
        <f>+R$1*'Delkostnadsindekser 2023'!C344*'Delkostnadsindekser 2023'!$L344/1000</f>
        <v>0</v>
      </c>
    </row>
    <row r="345" spans="1:18" ht="13">
      <c r="A345" s="4">
        <v>5426</v>
      </c>
      <c r="B345" s="1" t="s">
        <v>287</v>
      </c>
      <c r="D345" s="21">
        <f>+D$1*'Delkostnadsindekser 2023'!D345*'Delkostnadsindekser 2023'!$L345/1000</f>
        <v>0</v>
      </c>
      <c r="F345" s="21">
        <f>+F$1*'Delkostnadsindekser 2023'!E345*'Delkostnadsindekser 2023'!$L345/1000</f>
        <v>0</v>
      </c>
      <c r="H345" s="21">
        <f>+H$1*'Delkostnadsindekser 2023'!F345*'Delkostnadsindekser 2023'!$L345/1000</f>
        <v>0</v>
      </c>
      <c r="J345" s="21">
        <f>+J$1*'Delkostnadsindekser 2023'!G345*'Delkostnadsindekser 2023'!$L345/1000</f>
        <v>0</v>
      </c>
      <c r="L345" s="21">
        <f>+L$1*'Delkostnadsindekser 2023'!H345*'Delkostnadsindekser 2023'!$L345/1000</f>
        <v>0</v>
      </c>
      <c r="N345" s="21">
        <f>+N$1*'Delkostnadsindekser 2023'!I345*'Delkostnadsindekser 2023'!$L345/1000</f>
        <v>0</v>
      </c>
      <c r="P345" s="21">
        <f>+P$1*'Delkostnadsindekser 2023'!J345*'Delkostnadsindekser 2023'!$L345/1000</f>
        <v>0</v>
      </c>
      <c r="R345" s="21">
        <f>+R$1*'Delkostnadsindekser 2023'!C345*'Delkostnadsindekser 2023'!$L345/1000</f>
        <v>0</v>
      </c>
    </row>
    <row r="346" spans="1:18" ht="13">
      <c r="A346" s="4">
        <v>5427</v>
      </c>
      <c r="B346" s="1" t="s">
        <v>288</v>
      </c>
      <c r="D346" s="21">
        <f>+D$1*'Delkostnadsindekser 2023'!D346*'Delkostnadsindekser 2023'!$L346/1000</f>
        <v>0</v>
      </c>
      <c r="F346" s="21">
        <f>+F$1*'Delkostnadsindekser 2023'!E346*'Delkostnadsindekser 2023'!$L346/1000</f>
        <v>0</v>
      </c>
      <c r="H346" s="21">
        <f>+H$1*'Delkostnadsindekser 2023'!F346*'Delkostnadsindekser 2023'!$L346/1000</f>
        <v>0</v>
      </c>
      <c r="J346" s="21">
        <f>+J$1*'Delkostnadsindekser 2023'!G346*'Delkostnadsindekser 2023'!$L346/1000</f>
        <v>0</v>
      </c>
      <c r="L346" s="21">
        <f>+L$1*'Delkostnadsindekser 2023'!H346*'Delkostnadsindekser 2023'!$L346/1000</f>
        <v>0</v>
      </c>
      <c r="N346" s="21">
        <f>+N$1*'Delkostnadsindekser 2023'!I346*'Delkostnadsindekser 2023'!$L346/1000</f>
        <v>0</v>
      </c>
      <c r="P346" s="21">
        <f>+P$1*'Delkostnadsindekser 2023'!J346*'Delkostnadsindekser 2023'!$L346/1000</f>
        <v>0</v>
      </c>
      <c r="R346" s="21">
        <f>+R$1*'Delkostnadsindekser 2023'!C346*'Delkostnadsindekser 2023'!$L346/1000</f>
        <v>0</v>
      </c>
    </row>
    <row r="347" spans="1:18" ht="13">
      <c r="A347" s="4">
        <v>5428</v>
      </c>
      <c r="B347" s="1" t="s">
        <v>289</v>
      </c>
      <c r="D347" s="21">
        <f>+D$1*'Delkostnadsindekser 2023'!D347*'Delkostnadsindekser 2023'!$L347/1000</f>
        <v>0</v>
      </c>
      <c r="F347" s="21">
        <f>+F$1*'Delkostnadsindekser 2023'!E347*'Delkostnadsindekser 2023'!$L347/1000</f>
        <v>0</v>
      </c>
      <c r="H347" s="21">
        <f>+H$1*'Delkostnadsindekser 2023'!F347*'Delkostnadsindekser 2023'!$L347/1000</f>
        <v>0</v>
      </c>
      <c r="J347" s="21">
        <f>+J$1*'Delkostnadsindekser 2023'!G347*'Delkostnadsindekser 2023'!$L347/1000</f>
        <v>0</v>
      </c>
      <c r="L347" s="21">
        <f>+L$1*'Delkostnadsindekser 2023'!H347*'Delkostnadsindekser 2023'!$L347/1000</f>
        <v>0</v>
      </c>
      <c r="N347" s="21">
        <f>+N$1*'Delkostnadsindekser 2023'!I347*'Delkostnadsindekser 2023'!$L347/1000</f>
        <v>0</v>
      </c>
      <c r="P347" s="21">
        <f>+P$1*'Delkostnadsindekser 2023'!J347*'Delkostnadsindekser 2023'!$L347/1000</f>
        <v>0</v>
      </c>
      <c r="R347" s="21">
        <f>+R$1*'Delkostnadsindekser 2023'!C347*'Delkostnadsindekser 2023'!$L347/1000</f>
        <v>0</v>
      </c>
    </row>
    <row r="348" spans="1:18" ht="13">
      <c r="A348" s="4">
        <v>5429</v>
      </c>
      <c r="B348" s="1" t="s">
        <v>290</v>
      </c>
      <c r="D348" s="21">
        <f>+D$1*'Delkostnadsindekser 2023'!D348*'Delkostnadsindekser 2023'!$L348/1000</f>
        <v>0</v>
      </c>
      <c r="F348" s="21">
        <f>+F$1*'Delkostnadsindekser 2023'!E348*'Delkostnadsindekser 2023'!$L348/1000</f>
        <v>0</v>
      </c>
      <c r="H348" s="21">
        <f>+H$1*'Delkostnadsindekser 2023'!F348*'Delkostnadsindekser 2023'!$L348/1000</f>
        <v>0</v>
      </c>
      <c r="J348" s="21">
        <f>+J$1*'Delkostnadsindekser 2023'!G348*'Delkostnadsindekser 2023'!$L348/1000</f>
        <v>0</v>
      </c>
      <c r="L348" s="21">
        <f>+L$1*'Delkostnadsindekser 2023'!H348*'Delkostnadsindekser 2023'!$L348/1000</f>
        <v>0</v>
      </c>
      <c r="N348" s="21">
        <f>+N$1*'Delkostnadsindekser 2023'!I348*'Delkostnadsindekser 2023'!$L348/1000</f>
        <v>0</v>
      </c>
      <c r="P348" s="21">
        <f>+P$1*'Delkostnadsindekser 2023'!J348*'Delkostnadsindekser 2023'!$L348/1000</f>
        <v>0</v>
      </c>
      <c r="R348" s="21">
        <f>+R$1*'Delkostnadsindekser 2023'!C348*'Delkostnadsindekser 2023'!$L348/1000</f>
        <v>0</v>
      </c>
    </row>
    <row r="349" spans="1:18" ht="13">
      <c r="A349" s="4">
        <v>5430</v>
      </c>
      <c r="B349" s="1" t="s">
        <v>293</v>
      </c>
      <c r="D349" s="21">
        <f>+D$1*'Delkostnadsindekser 2023'!D349*'Delkostnadsindekser 2023'!$L349/1000</f>
        <v>0</v>
      </c>
      <c r="F349" s="21">
        <f>+F$1*'Delkostnadsindekser 2023'!E349*'Delkostnadsindekser 2023'!$L349/1000</f>
        <v>0</v>
      </c>
      <c r="H349" s="21">
        <f>+H$1*'Delkostnadsindekser 2023'!F349*'Delkostnadsindekser 2023'!$L349/1000</f>
        <v>0</v>
      </c>
      <c r="J349" s="21">
        <f>+J$1*'Delkostnadsindekser 2023'!G349*'Delkostnadsindekser 2023'!$L349/1000</f>
        <v>0</v>
      </c>
      <c r="L349" s="21">
        <f>+L$1*'Delkostnadsindekser 2023'!H349*'Delkostnadsindekser 2023'!$L349/1000</f>
        <v>0</v>
      </c>
      <c r="N349" s="21">
        <f>+N$1*'Delkostnadsindekser 2023'!I349*'Delkostnadsindekser 2023'!$L349/1000</f>
        <v>0</v>
      </c>
      <c r="P349" s="21">
        <f>+P$1*'Delkostnadsindekser 2023'!J349*'Delkostnadsindekser 2023'!$L349/1000</f>
        <v>0</v>
      </c>
      <c r="R349" s="21">
        <f>+R$1*'Delkostnadsindekser 2023'!C349*'Delkostnadsindekser 2023'!$L349/1000</f>
        <v>0</v>
      </c>
    </row>
    <row r="350" spans="1:18" ht="13">
      <c r="A350" s="4">
        <v>5432</v>
      </c>
      <c r="B350" s="1" t="s">
        <v>295</v>
      </c>
      <c r="D350" s="21">
        <f>+D$1*'Delkostnadsindekser 2023'!D350*'Delkostnadsindekser 2023'!$L350/1000</f>
        <v>0</v>
      </c>
      <c r="F350" s="21">
        <f>+F$1*'Delkostnadsindekser 2023'!E350*'Delkostnadsindekser 2023'!$L350/1000</f>
        <v>0</v>
      </c>
      <c r="H350" s="21">
        <f>+H$1*'Delkostnadsindekser 2023'!F350*'Delkostnadsindekser 2023'!$L350/1000</f>
        <v>0</v>
      </c>
      <c r="J350" s="21">
        <f>+J$1*'Delkostnadsindekser 2023'!G350*'Delkostnadsindekser 2023'!$L350/1000</f>
        <v>0</v>
      </c>
      <c r="L350" s="21">
        <f>+L$1*'Delkostnadsindekser 2023'!H350*'Delkostnadsindekser 2023'!$L350/1000</f>
        <v>0</v>
      </c>
      <c r="N350" s="21">
        <f>+N$1*'Delkostnadsindekser 2023'!I350*'Delkostnadsindekser 2023'!$L350/1000</f>
        <v>0</v>
      </c>
      <c r="P350" s="21">
        <f>+P$1*'Delkostnadsindekser 2023'!J350*'Delkostnadsindekser 2023'!$L350/1000</f>
        <v>0</v>
      </c>
      <c r="R350" s="21">
        <f>+R$1*'Delkostnadsindekser 2023'!C350*'Delkostnadsindekser 2023'!$L350/1000</f>
        <v>0</v>
      </c>
    </row>
    <row r="351" spans="1:18" ht="13">
      <c r="A351" s="4">
        <v>5433</v>
      </c>
      <c r="B351" s="1" t="s">
        <v>296</v>
      </c>
      <c r="D351" s="21">
        <f>+D$1*'Delkostnadsindekser 2023'!D351*'Delkostnadsindekser 2023'!$L351/1000</f>
        <v>0</v>
      </c>
      <c r="F351" s="21">
        <f>+F$1*'Delkostnadsindekser 2023'!E351*'Delkostnadsindekser 2023'!$L351/1000</f>
        <v>0</v>
      </c>
      <c r="H351" s="21">
        <f>+H$1*'Delkostnadsindekser 2023'!F351*'Delkostnadsindekser 2023'!$L351/1000</f>
        <v>0</v>
      </c>
      <c r="J351" s="21">
        <f>+J$1*'Delkostnadsindekser 2023'!G351*'Delkostnadsindekser 2023'!$L351/1000</f>
        <v>0</v>
      </c>
      <c r="L351" s="21">
        <f>+L$1*'Delkostnadsindekser 2023'!H351*'Delkostnadsindekser 2023'!$L351/1000</f>
        <v>0</v>
      </c>
      <c r="N351" s="21">
        <f>+N$1*'Delkostnadsindekser 2023'!I351*'Delkostnadsindekser 2023'!$L351/1000</f>
        <v>0</v>
      </c>
      <c r="P351" s="21">
        <f>+P$1*'Delkostnadsindekser 2023'!J351*'Delkostnadsindekser 2023'!$L351/1000</f>
        <v>0</v>
      </c>
      <c r="R351" s="21">
        <f>+R$1*'Delkostnadsindekser 2023'!C351*'Delkostnadsindekser 2023'!$L351/1000</f>
        <v>0</v>
      </c>
    </row>
    <row r="352" spans="1:18" ht="13">
      <c r="A352" s="4">
        <v>5434</v>
      </c>
      <c r="B352" s="1" t="s">
        <v>297</v>
      </c>
      <c r="D352" s="21">
        <f>+D$1*'Delkostnadsindekser 2023'!D352*'Delkostnadsindekser 2023'!$L352/1000</f>
        <v>0</v>
      </c>
      <c r="F352" s="21">
        <f>+F$1*'Delkostnadsindekser 2023'!E352*'Delkostnadsindekser 2023'!$L352/1000</f>
        <v>0</v>
      </c>
      <c r="H352" s="21">
        <f>+H$1*'Delkostnadsindekser 2023'!F352*'Delkostnadsindekser 2023'!$L352/1000</f>
        <v>0</v>
      </c>
      <c r="J352" s="21">
        <f>+J$1*'Delkostnadsindekser 2023'!G352*'Delkostnadsindekser 2023'!$L352/1000</f>
        <v>0</v>
      </c>
      <c r="L352" s="21">
        <f>+L$1*'Delkostnadsindekser 2023'!H352*'Delkostnadsindekser 2023'!$L352/1000</f>
        <v>0</v>
      </c>
      <c r="N352" s="21">
        <f>+N$1*'Delkostnadsindekser 2023'!I352*'Delkostnadsindekser 2023'!$L352/1000</f>
        <v>0</v>
      </c>
      <c r="P352" s="21">
        <f>+P$1*'Delkostnadsindekser 2023'!J352*'Delkostnadsindekser 2023'!$L352/1000</f>
        <v>0</v>
      </c>
      <c r="R352" s="21">
        <f>+R$1*'Delkostnadsindekser 2023'!C352*'Delkostnadsindekser 2023'!$L352/1000</f>
        <v>0</v>
      </c>
    </row>
    <row r="353" spans="1:19" ht="13">
      <c r="A353" s="4">
        <v>5435</v>
      </c>
      <c r="B353" s="1" t="s">
        <v>298</v>
      </c>
      <c r="D353" s="21">
        <f>+D$1*'Delkostnadsindekser 2023'!D353*'Delkostnadsindekser 2023'!$L353/1000</f>
        <v>0</v>
      </c>
      <c r="F353" s="21">
        <f>+F$1*'Delkostnadsindekser 2023'!E353*'Delkostnadsindekser 2023'!$L353/1000</f>
        <v>0</v>
      </c>
      <c r="H353" s="21">
        <f>+H$1*'Delkostnadsindekser 2023'!F353*'Delkostnadsindekser 2023'!$L353/1000</f>
        <v>0</v>
      </c>
      <c r="J353" s="21">
        <f>+J$1*'Delkostnadsindekser 2023'!G353*'Delkostnadsindekser 2023'!$L353/1000</f>
        <v>0</v>
      </c>
      <c r="L353" s="21">
        <f>+L$1*'Delkostnadsindekser 2023'!H353*'Delkostnadsindekser 2023'!$L353/1000</f>
        <v>0</v>
      </c>
      <c r="N353" s="21">
        <f>+N$1*'Delkostnadsindekser 2023'!I353*'Delkostnadsindekser 2023'!$L353/1000</f>
        <v>0</v>
      </c>
      <c r="P353" s="21">
        <f>+P$1*'Delkostnadsindekser 2023'!J353*'Delkostnadsindekser 2023'!$L353/1000</f>
        <v>0</v>
      </c>
      <c r="R353" s="21">
        <f>+R$1*'Delkostnadsindekser 2023'!C353*'Delkostnadsindekser 2023'!$L353/1000</f>
        <v>0</v>
      </c>
    </row>
    <row r="354" spans="1:19" ht="13">
      <c r="A354" s="4">
        <v>5436</v>
      </c>
      <c r="B354" s="1" t="s">
        <v>299</v>
      </c>
      <c r="D354" s="21">
        <f>+D$1*'Delkostnadsindekser 2023'!D354*'Delkostnadsindekser 2023'!$L354/1000</f>
        <v>0</v>
      </c>
      <c r="F354" s="21">
        <f>+F$1*'Delkostnadsindekser 2023'!E354*'Delkostnadsindekser 2023'!$L354/1000</f>
        <v>0</v>
      </c>
      <c r="H354" s="21">
        <f>+H$1*'Delkostnadsindekser 2023'!F354*'Delkostnadsindekser 2023'!$L354/1000</f>
        <v>0</v>
      </c>
      <c r="J354" s="21">
        <f>+J$1*'Delkostnadsindekser 2023'!G354*'Delkostnadsindekser 2023'!$L354/1000</f>
        <v>0</v>
      </c>
      <c r="L354" s="21">
        <f>+L$1*'Delkostnadsindekser 2023'!H354*'Delkostnadsindekser 2023'!$L354/1000</f>
        <v>0</v>
      </c>
      <c r="N354" s="21">
        <f>+N$1*'Delkostnadsindekser 2023'!I354*'Delkostnadsindekser 2023'!$L354/1000</f>
        <v>0</v>
      </c>
      <c r="P354" s="21">
        <f>+P$1*'Delkostnadsindekser 2023'!J354*'Delkostnadsindekser 2023'!$L354/1000</f>
        <v>0</v>
      </c>
      <c r="R354" s="21">
        <f>+R$1*'Delkostnadsindekser 2023'!C354*'Delkostnadsindekser 2023'!$L354/1000</f>
        <v>0</v>
      </c>
    </row>
    <row r="355" spans="1:19" ht="13">
      <c r="A355" s="4">
        <v>5437</v>
      </c>
      <c r="B355" s="1" t="s">
        <v>300</v>
      </c>
      <c r="D355" s="21">
        <f>+D$1*'Delkostnadsindekser 2023'!D355*'Delkostnadsindekser 2023'!$L355/1000</f>
        <v>0</v>
      </c>
      <c r="F355" s="21">
        <f>+F$1*'Delkostnadsindekser 2023'!E355*'Delkostnadsindekser 2023'!$L355/1000</f>
        <v>0</v>
      </c>
      <c r="H355" s="21">
        <f>+H$1*'Delkostnadsindekser 2023'!F355*'Delkostnadsindekser 2023'!$L355/1000</f>
        <v>0</v>
      </c>
      <c r="J355" s="21">
        <f>+J$1*'Delkostnadsindekser 2023'!G355*'Delkostnadsindekser 2023'!$L355/1000</f>
        <v>0</v>
      </c>
      <c r="L355" s="21">
        <f>+L$1*'Delkostnadsindekser 2023'!H355*'Delkostnadsindekser 2023'!$L355/1000</f>
        <v>0</v>
      </c>
      <c r="N355" s="21">
        <f>+N$1*'Delkostnadsindekser 2023'!I355*'Delkostnadsindekser 2023'!$L355/1000</f>
        <v>0</v>
      </c>
      <c r="P355" s="21">
        <f>+P$1*'Delkostnadsindekser 2023'!J355*'Delkostnadsindekser 2023'!$L355/1000</f>
        <v>0</v>
      </c>
      <c r="R355" s="21">
        <f>+R$1*'Delkostnadsindekser 2023'!C355*'Delkostnadsindekser 2023'!$L355/1000</f>
        <v>0</v>
      </c>
    </row>
    <row r="356" spans="1:19" ht="13">
      <c r="A356" s="4">
        <v>5438</v>
      </c>
      <c r="B356" s="1" t="s">
        <v>301</v>
      </c>
      <c r="D356" s="21">
        <f>+D$1*'Delkostnadsindekser 2023'!D356*'Delkostnadsindekser 2023'!$L356/1000</f>
        <v>0</v>
      </c>
      <c r="F356" s="21">
        <f>+F$1*'Delkostnadsindekser 2023'!E356*'Delkostnadsindekser 2023'!$L356/1000</f>
        <v>0</v>
      </c>
      <c r="H356" s="21">
        <f>+H$1*'Delkostnadsindekser 2023'!F356*'Delkostnadsindekser 2023'!$L356/1000</f>
        <v>0</v>
      </c>
      <c r="J356" s="21">
        <f>+J$1*'Delkostnadsindekser 2023'!G356*'Delkostnadsindekser 2023'!$L356/1000</f>
        <v>0</v>
      </c>
      <c r="L356" s="21">
        <f>+L$1*'Delkostnadsindekser 2023'!H356*'Delkostnadsindekser 2023'!$L356/1000</f>
        <v>0</v>
      </c>
      <c r="N356" s="21">
        <f>+N$1*'Delkostnadsindekser 2023'!I356*'Delkostnadsindekser 2023'!$L356/1000</f>
        <v>0</v>
      </c>
      <c r="P356" s="21">
        <f>+P$1*'Delkostnadsindekser 2023'!J356*'Delkostnadsindekser 2023'!$L356/1000</f>
        <v>0</v>
      </c>
      <c r="R356" s="21">
        <f>+R$1*'Delkostnadsindekser 2023'!C356*'Delkostnadsindekser 2023'!$L356/1000</f>
        <v>0</v>
      </c>
    </row>
    <row r="357" spans="1:19" ht="13">
      <c r="A357" s="4">
        <v>5439</v>
      </c>
      <c r="B357" s="1" t="s">
        <v>302</v>
      </c>
      <c r="D357" s="21">
        <f>+D$1*'Delkostnadsindekser 2023'!D357*'Delkostnadsindekser 2023'!$L357/1000</f>
        <v>0</v>
      </c>
      <c r="F357" s="21">
        <f>+F$1*'Delkostnadsindekser 2023'!E357*'Delkostnadsindekser 2023'!$L357/1000</f>
        <v>0</v>
      </c>
      <c r="H357" s="21">
        <f>+H$1*'Delkostnadsindekser 2023'!F357*'Delkostnadsindekser 2023'!$L357/1000</f>
        <v>0</v>
      </c>
      <c r="J357" s="21">
        <f>+J$1*'Delkostnadsindekser 2023'!G357*'Delkostnadsindekser 2023'!$L357/1000</f>
        <v>0</v>
      </c>
      <c r="L357" s="21">
        <f>+L$1*'Delkostnadsindekser 2023'!H357*'Delkostnadsindekser 2023'!$L357/1000</f>
        <v>0</v>
      </c>
      <c r="N357" s="21">
        <f>+N$1*'Delkostnadsindekser 2023'!I357*'Delkostnadsindekser 2023'!$L357/1000</f>
        <v>0</v>
      </c>
      <c r="P357" s="21">
        <f>+P$1*'Delkostnadsindekser 2023'!J357*'Delkostnadsindekser 2023'!$L357/1000</f>
        <v>0</v>
      </c>
      <c r="R357" s="21">
        <f>+R$1*'Delkostnadsindekser 2023'!C357*'Delkostnadsindekser 2023'!$L357/1000</f>
        <v>0</v>
      </c>
    </row>
    <row r="358" spans="1:19" ht="13">
      <c r="A358" s="4">
        <v>5440</v>
      </c>
      <c r="B358" s="1" t="s">
        <v>303</v>
      </c>
      <c r="D358" s="21">
        <f>+D$1*'Delkostnadsindekser 2023'!D358*'Delkostnadsindekser 2023'!$L358/1000</f>
        <v>0</v>
      </c>
      <c r="F358" s="21">
        <f>+F$1*'Delkostnadsindekser 2023'!E358*'Delkostnadsindekser 2023'!$L358/1000</f>
        <v>0</v>
      </c>
      <c r="H358" s="21">
        <f>+H$1*'Delkostnadsindekser 2023'!F358*'Delkostnadsindekser 2023'!$L358/1000</f>
        <v>0</v>
      </c>
      <c r="J358" s="21">
        <f>+J$1*'Delkostnadsindekser 2023'!G358*'Delkostnadsindekser 2023'!$L358/1000</f>
        <v>0</v>
      </c>
      <c r="L358" s="21">
        <f>+L$1*'Delkostnadsindekser 2023'!H358*'Delkostnadsindekser 2023'!$L358/1000</f>
        <v>0</v>
      </c>
      <c r="N358" s="21">
        <f>+N$1*'Delkostnadsindekser 2023'!I358*'Delkostnadsindekser 2023'!$L358/1000</f>
        <v>0</v>
      </c>
      <c r="P358" s="21">
        <f>+P$1*'Delkostnadsindekser 2023'!J358*'Delkostnadsindekser 2023'!$L358/1000</f>
        <v>0</v>
      </c>
      <c r="R358" s="21">
        <f>+R$1*'Delkostnadsindekser 2023'!C358*'Delkostnadsindekser 2023'!$L358/1000</f>
        <v>0</v>
      </c>
    </row>
    <row r="359" spans="1:19" ht="13">
      <c r="A359" s="4">
        <v>5441</v>
      </c>
      <c r="B359" s="1" t="s">
        <v>304</v>
      </c>
      <c r="D359" s="21">
        <f>+D$1*'Delkostnadsindekser 2023'!D359*'Delkostnadsindekser 2023'!$L359/1000</f>
        <v>0</v>
      </c>
      <c r="F359" s="21">
        <f>+F$1*'Delkostnadsindekser 2023'!E359*'Delkostnadsindekser 2023'!$L359/1000</f>
        <v>0</v>
      </c>
      <c r="H359" s="21">
        <f>+H$1*'Delkostnadsindekser 2023'!F359*'Delkostnadsindekser 2023'!$L359/1000</f>
        <v>0</v>
      </c>
      <c r="J359" s="21">
        <f>+J$1*'Delkostnadsindekser 2023'!G359*'Delkostnadsindekser 2023'!$L359/1000</f>
        <v>0</v>
      </c>
      <c r="L359" s="21">
        <f>+L$1*'Delkostnadsindekser 2023'!H359*'Delkostnadsindekser 2023'!$L359/1000</f>
        <v>0</v>
      </c>
      <c r="N359" s="21">
        <f>+N$1*'Delkostnadsindekser 2023'!I359*'Delkostnadsindekser 2023'!$L359/1000</f>
        <v>0</v>
      </c>
      <c r="P359" s="21">
        <f>+P$1*'Delkostnadsindekser 2023'!J359*'Delkostnadsindekser 2023'!$L359/1000</f>
        <v>0</v>
      </c>
      <c r="R359" s="21">
        <f>+R$1*'Delkostnadsindekser 2023'!C359*'Delkostnadsindekser 2023'!$L359/1000</f>
        <v>0</v>
      </c>
    </row>
    <row r="360" spans="1:19" ht="13">
      <c r="A360" s="4">
        <v>5442</v>
      </c>
      <c r="B360" s="1" t="s">
        <v>305</v>
      </c>
      <c r="D360" s="21">
        <f>+D$1*'Delkostnadsindekser 2023'!D360*'Delkostnadsindekser 2023'!$L360/1000</f>
        <v>0</v>
      </c>
      <c r="F360" s="21">
        <f>+F$1*'Delkostnadsindekser 2023'!E360*'Delkostnadsindekser 2023'!$L360/1000</f>
        <v>0</v>
      </c>
      <c r="H360" s="21">
        <f>+H$1*'Delkostnadsindekser 2023'!F360*'Delkostnadsindekser 2023'!$L360/1000</f>
        <v>0</v>
      </c>
      <c r="J360" s="21">
        <f>+J$1*'Delkostnadsindekser 2023'!G360*'Delkostnadsindekser 2023'!$L360/1000</f>
        <v>0</v>
      </c>
      <c r="L360" s="21">
        <f>+L$1*'Delkostnadsindekser 2023'!H360*'Delkostnadsindekser 2023'!$L360/1000</f>
        <v>0</v>
      </c>
      <c r="N360" s="21">
        <f>+N$1*'Delkostnadsindekser 2023'!I360*'Delkostnadsindekser 2023'!$L360/1000</f>
        <v>0</v>
      </c>
      <c r="P360" s="21">
        <f>+P$1*'Delkostnadsindekser 2023'!J360*'Delkostnadsindekser 2023'!$L360/1000</f>
        <v>0</v>
      </c>
      <c r="R360" s="21">
        <f>+R$1*'Delkostnadsindekser 2023'!C360*'Delkostnadsindekser 2023'!$L360/1000</f>
        <v>0</v>
      </c>
    </row>
    <row r="361" spans="1:19" ht="13">
      <c r="A361" s="4">
        <v>5443</v>
      </c>
      <c r="B361" s="1" t="s">
        <v>306</v>
      </c>
      <c r="D361" s="21">
        <f>+D$1*'Delkostnadsindekser 2023'!D361*'Delkostnadsindekser 2023'!$L361/1000</f>
        <v>0</v>
      </c>
      <c r="F361" s="21">
        <f>+F$1*'Delkostnadsindekser 2023'!E361*'Delkostnadsindekser 2023'!$L361/1000</f>
        <v>0</v>
      </c>
      <c r="H361" s="21">
        <f>+H$1*'Delkostnadsindekser 2023'!F361*'Delkostnadsindekser 2023'!$L361/1000</f>
        <v>0</v>
      </c>
      <c r="J361" s="21">
        <f>+J$1*'Delkostnadsindekser 2023'!G361*'Delkostnadsindekser 2023'!$L361/1000</f>
        <v>0</v>
      </c>
      <c r="L361" s="21">
        <f>+L$1*'Delkostnadsindekser 2023'!H361*'Delkostnadsindekser 2023'!$L361/1000</f>
        <v>0</v>
      </c>
      <c r="N361" s="21">
        <f>+N$1*'Delkostnadsindekser 2023'!I361*'Delkostnadsindekser 2023'!$L361/1000</f>
        <v>0</v>
      </c>
      <c r="P361" s="21">
        <f>+P$1*'Delkostnadsindekser 2023'!J361*'Delkostnadsindekser 2023'!$L361/1000</f>
        <v>0</v>
      </c>
      <c r="R361" s="21">
        <f>+R$1*'Delkostnadsindekser 2023'!C361*'Delkostnadsindekser 2023'!$L361/1000</f>
        <v>0</v>
      </c>
    </row>
    <row r="362" spans="1:19" ht="13">
      <c r="A362" s="4">
        <v>5444</v>
      </c>
      <c r="B362" s="1" t="s">
        <v>307</v>
      </c>
      <c r="D362" s="21">
        <f>+D$1*'Delkostnadsindekser 2023'!D362*'Delkostnadsindekser 2023'!$L362/1000</f>
        <v>0</v>
      </c>
      <c r="F362" s="21">
        <f>+F$1*'Delkostnadsindekser 2023'!E362*'Delkostnadsindekser 2023'!$L362/1000</f>
        <v>0</v>
      </c>
      <c r="H362" s="21">
        <f>+H$1*'Delkostnadsindekser 2023'!F362*'Delkostnadsindekser 2023'!$L362/1000</f>
        <v>0</v>
      </c>
      <c r="J362" s="21">
        <f>+J$1*'Delkostnadsindekser 2023'!G362*'Delkostnadsindekser 2023'!$L362/1000</f>
        <v>0</v>
      </c>
      <c r="L362" s="21">
        <f>+L$1*'Delkostnadsindekser 2023'!H362*'Delkostnadsindekser 2023'!$L362/1000</f>
        <v>0</v>
      </c>
      <c r="N362" s="21">
        <f>+N$1*'Delkostnadsindekser 2023'!I362*'Delkostnadsindekser 2023'!$L362/1000</f>
        <v>0</v>
      </c>
      <c r="P362" s="21">
        <f>+P$1*'Delkostnadsindekser 2023'!J362*'Delkostnadsindekser 2023'!$L362/1000</f>
        <v>0</v>
      </c>
      <c r="R362" s="21">
        <f>+R$1*'Delkostnadsindekser 2023'!C362*'Delkostnadsindekser 2023'!$L362/1000</f>
        <v>0</v>
      </c>
    </row>
    <row r="363" spans="1:19" ht="13" thickBot="1">
      <c r="A363" s="17" t="s">
        <v>316</v>
      </c>
      <c r="B363" s="17"/>
      <c r="C363" s="17"/>
      <c r="D363" s="24">
        <f>SUM(D7:D362)</f>
        <v>0</v>
      </c>
      <c r="E363" s="17"/>
      <c r="F363" s="24">
        <f>SUM(F7:F362)</f>
        <v>0</v>
      </c>
      <c r="G363" s="17"/>
      <c r="H363" s="24">
        <f>SUM(H7:H362)</f>
        <v>0</v>
      </c>
      <c r="I363" s="17"/>
      <c r="J363" s="24">
        <f>SUM(J7:J362)</f>
        <v>0</v>
      </c>
      <c r="K363" s="17"/>
      <c r="L363" s="24">
        <f>SUM(L7:L362)</f>
        <v>0</v>
      </c>
      <c r="M363" s="17"/>
      <c r="N363" s="24">
        <f>SUM(N7:N362)</f>
        <v>0</v>
      </c>
      <c r="O363" s="17"/>
      <c r="P363" s="24">
        <f>SUM(P7:P362)</f>
        <v>0</v>
      </c>
      <c r="Q363" s="17"/>
      <c r="R363" s="24">
        <f>SUM(R7:R362)</f>
        <v>0</v>
      </c>
      <c r="S363" s="17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F8DE93290B924CA20853804BC29465" ma:contentTypeVersion="13" ma:contentTypeDescription="Create a new document." ma:contentTypeScope="" ma:versionID="45eb92ff1e911856ce02914cb4df5541">
  <xsd:schema xmlns:xsd="http://www.w3.org/2001/XMLSchema" xmlns:xs="http://www.w3.org/2001/XMLSchema" xmlns:p="http://schemas.microsoft.com/office/2006/metadata/properties" xmlns:ns3="3b8e2fe7-57f7-46eb-a3a7-4565216e3ee9" xmlns:ns4="79413178-3547-4fef-a8b5-ad7ee22e3a1f" targetNamespace="http://schemas.microsoft.com/office/2006/metadata/properties" ma:root="true" ma:fieldsID="706203121090aa711ca163c3ddc648af" ns3:_="" ns4:_="">
    <xsd:import namespace="3b8e2fe7-57f7-46eb-a3a7-4565216e3ee9"/>
    <xsd:import namespace="79413178-3547-4fef-a8b5-ad7ee22e3a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e2fe7-57f7-46eb-a3a7-4565216e3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13178-3547-4fef-a8b5-ad7ee22e3a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E9740F-E60F-4D64-9AE2-EB7DC2886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e2fe7-57f7-46eb-a3a7-4565216e3ee9"/>
    <ds:schemaRef ds:uri="79413178-3547-4fef-a8b5-ad7ee22e3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094F02-D604-4EBB-A687-D975CEC425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5038364-8D85-47AE-9C23-658A84B76D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Fordeling etter delkostn.nøkkel</vt:lpstr>
      <vt:lpstr>Delkostnadsindekser 2023</vt:lpstr>
      <vt:lpstr>Beregningsark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Børre Stolp</dc:creator>
  <cp:lastModifiedBy>Sigmund Engdal</cp:lastModifiedBy>
  <cp:lastPrinted>2019-10-10T20:22:15Z</cp:lastPrinted>
  <dcterms:created xsi:type="dcterms:W3CDTF">2011-08-26T07:01:02Z</dcterms:created>
  <dcterms:modified xsi:type="dcterms:W3CDTF">2022-10-10T10:04:59Z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0x010100DCF8DE93290B924CA20853804BC29465</vt:lpwstr>
  </property>
</Properties>
</file>