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iskyen-my.sharepoint.com/personal/sigmund_engdal_ks_no/Documents/Dokumenter/is/2024/"/>
    </mc:Choice>
  </mc:AlternateContent>
  <xr:revisionPtr revIDLastSave="4" documentId="8_{2405C307-8078-4964-BA84-55972401B601}" xr6:coauthVersionLast="47" xr6:coauthVersionMax="47" xr10:uidLastSave="{8B0574A4-6210-4F88-8F38-A64BECF0A6AC}"/>
  <bookViews>
    <workbookView xWindow="-108" yWindow="-108" windowWidth="41496" windowHeight="16896" tabRatio="794" xr2:uid="{00000000-000D-0000-FFFF-FFFF00000000}"/>
  </bookViews>
  <sheets>
    <sheet name="Fordeling etter delkostn.nøkkel" sheetId="36" r:id="rId1"/>
    <sheet name="Delkostnadsindekser 2023" sheetId="33" r:id="rId2"/>
    <sheet name="Beregningsark" sheetId="35" state="hidden" r:id="rId3"/>
  </sheets>
  <definedNames>
    <definedName name="kriterieverdier">#REF!</definedName>
    <definedName name="te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35" l="1"/>
  <c r="H57" i="35"/>
  <c r="J57" i="35"/>
  <c r="L57" i="35"/>
  <c r="N57" i="35"/>
  <c r="P57" i="35"/>
  <c r="R57" i="35"/>
  <c r="D58" i="35"/>
  <c r="H58" i="35"/>
  <c r="J58" i="35"/>
  <c r="L58" i="35"/>
  <c r="N58" i="35"/>
  <c r="P58" i="35"/>
  <c r="R58" i="35"/>
  <c r="D59" i="35"/>
  <c r="H59" i="35"/>
  <c r="J59" i="35"/>
  <c r="L59" i="35"/>
  <c r="N59" i="35"/>
  <c r="P59" i="35"/>
  <c r="R59" i="35"/>
  <c r="D60" i="35"/>
  <c r="H60" i="35"/>
  <c r="J60" i="35"/>
  <c r="L60" i="35"/>
  <c r="N60" i="35"/>
  <c r="P60" i="35"/>
  <c r="R60" i="35"/>
  <c r="D61" i="35"/>
  <c r="H61" i="35"/>
  <c r="J61" i="35"/>
  <c r="L61" i="35"/>
  <c r="N61" i="35"/>
  <c r="P61" i="35"/>
  <c r="R61" i="35"/>
  <c r="D62" i="35"/>
  <c r="H62" i="35"/>
  <c r="J62" i="35"/>
  <c r="L62" i="35"/>
  <c r="N62" i="35"/>
  <c r="P62" i="35"/>
  <c r="R62" i="35"/>
  <c r="D63" i="35"/>
  <c r="H63" i="35"/>
  <c r="J63" i="35"/>
  <c r="L63" i="35"/>
  <c r="N63" i="35"/>
  <c r="P63" i="35"/>
  <c r="R63" i="35"/>
  <c r="D64" i="35"/>
  <c r="H64" i="35"/>
  <c r="J64" i="35"/>
  <c r="L64" i="35"/>
  <c r="N64" i="35"/>
  <c r="P64" i="35"/>
  <c r="R64" i="35"/>
  <c r="D65" i="35"/>
  <c r="H65" i="35"/>
  <c r="J65" i="35"/>
  <c r="L65" i="35"/>
  <c r="N65" i="35"/>
  <c r="P65" i="35"/>
  <c r="R65" i="35"/>
  <c r="D66" i="35"/>
  <c r="H66" i="35"/>
  <c r="J66" i="35"/>
  <c r="L66" i="35"/>
  <c r="N66" i="35"/>
  <c r="P66" i="35"/>
  <c r="R66" i="35"/>
  <c r="D67" i="35"/>
  <c r="H67" i="35"/>
  <c r="J67" i="35"/>
  <c r="L67" i="35"/>
  <c r="N67" i="35"/>
  <c r="P67" i="35"/>
  <c r="R67" i="35"/>
  <c r="D68" i="35"/>
  <c r="H68" i="35"/>
  <c r="J68" i="35"/>
  <c r="L68" i="35"/>
  <c r="N68" i="35"/>
  <c r="P68" i="35"/>
  <c r="R68" i="35"/>
  <c r="D69" i="35"/>
  <c r="H69" i="35"/>
  <c r="J69" i="35"/>
  <c r="L69" i="35"/>
  <c r="N69" i="35"/>
  <c r="P69" i="35"/>
  <c r="R69" i="35"/>
  <c r="D70" i="35"/>
  <c r="H70" i="35"/>
  <c r="J70" i="35"/>
  <c r="L70" i="35"/>
  <c r="N70" i="35"/>
  <c r="P70" i="35"/>
  <c r="R70" i="35"/>
  <c r="D71" i="35"/>
  <c r="H71" i="35"/>
  <c r="J71" i="35"/>
  <c r="L71" i="35"/>
  <c r="N71" i="35"/>
  <c r="P71" i="35"/>
  <c r="R71" i="35"/>
  <c r="D72" i="35"/>
  <c r="H72" i="35"/>
  <c r="J72" i="35"/>
  <c r="L72" i="35"/>
  <c r="N72" i="35"/>
  <c r="P72" i="35"/>
  <c r="R72" i="35"/>
  <c r="D73" i="35"/>
  <c r="H73" i="35"/>
  <c r="J73" i="35"/>
  <c r="L73" i="35"/>
  <c r="N73" i="35"/>
  <c r="P73" i="35"/>
  <c r="R73" i="35"/>
  <c r="D74" i="35"/>
  <c r="H74" i="35"/>
  <c r="J74" i="35"/>
  <c r="L74" i="35"/>
  <c r="N74" i="35"/>
  <c r="P74" i="35"/>
  <c r="R74" i="35"/>
  <c r="D75" i="35"/>
  <c r="H75" i="35"/>
  <c r="J75" i="35"/>
  <c r="L75" i="35"/>
  <c r="N75" i="35"/>
  <c r="P75" i="35"/>
  <c r="R75" i="35"/>
  <c r="D76" i="35"/>
  <c r="H76" i="35"/>
  <c r="J76" i="35"/>
  <c r="L76" i="35"/>
  <c r="N76" i="35"/>
  <c r="P76" i="35"/>
  <c r="R76" i="35"/>
  <c r="D77" i="35"/>
  <c r="H77" i="35"/>
  <c r="J77" i="35"/>
  <c r="L77" i="35"/>
  <c r="N77" i="35"/>
  <c r="P77" i="35"/>
  <c r="R77" i="35"/>
  <c r="D78" i="35"/>
  <c r="H78" i="35"/>
  <c r="J78" i="35"/>
  <c r="L78" i="35"/>
  <c r="N78" i="35"/>
  <c r="P78" i="35"/>
  <c r="R78" i="35"/>
  <c r="D79" i="35"/>
  <c r="H79" i="35"/>
  <c r="J79" i="35"/>
  <c r="L79" i="35"/>
  <c r="N79" i="35"/>
  <c r="P79" i="35"/>
  <c r="R79" i="35"/>
  <c r="D80" i="35"/>
  <c r="H80" i="35"/>
  <c r="J80" i="35"/>
  <c r="L80" i="35"/>
  <c r="N80" i="35"/>
  <c r="P80" i="35"/>
  <c r="R80" i="35"/>
  <c r="D81" i="35"/>
  <c r="H81" i="35"/>
  <c r="J81" i="35"/>
  <c r="L81" i="35"/>
  <c r="N81" i="35"/>
  <c r="P81" i="35"/>
  <c r="R81" i="35"/>
  <c r="D82" i="35"/>
  <c r="H82" i="35"/>
  <c r="J82" i="35"/>
  <c r="L82" i="35"/>
  <c r="N82" i="35"/>
  <c r="P82" i="35"/>
  <c r="R82" i="35"/>
  <c r="D83" i="35"/>
  <c r="H83" i="35"/>
  <c r="J83" i="35"/>
  <c r="L83" i="35"/>
  <c r="N83" i="35"/>
  <c r="P83" i="35"/>
  <c r="R83" i="35"/>
  <c r="D84" i="35"/>
  <c r="H84" i="35"/>
  <c r="J84" i="35"/>
  <c r="L84" i="35"/>
  <c r="N84" i="35"/>
  <c r="P84" i="35"/>
  <c r="R84" i="35"/>
  <c r="D85" i="35"/>
  <c r="H85" i="35"/>
  <c r="J85" i="35"/>
  <c r="L85" i="35"/>
  <c r="N85" i="35"/>
  <c r="P85" i="35"/>
  <c r="R85" i="35"/>
  <c r="D86" i="35"/>
  <c r="H86" i="35"/>
  <c r="J86" i="35"/>
  <c r="L86" i="35"/>
  <c r="N86" i="35"/>
  <c r="P86" i="35"/>
  <c r="R86" i="35"/>
  <c r="D87" i="35"/>
  <c r="H87" i="35"/>
  <c r="J87" i="35"/>
  <c r="L87" i="35"/>
  <c r="N87" i="35"/>
  <c r="P87" i="35"/>
  <c r="R87" i="35"/>
  <c r="D88" i="35"/>
  <c r="H88" i="35"/>
  <c r="J88" i="35"/>
  <c r="L88" i="35"/>
  <c r="N88" i="35"/>
  <c r="P88" i="35"/>
  <c r="R88" i="35"/>
  <c r="D89" i="35"/>
  <c r="H89" i="35"/>
  <c r="J89" i="35"/>
  <c r="L89" i="35"/>
  <c r="N89" i="35"/>
  <c r="P89" i="35"/>
  <c r="R89" i="35"/>
  <c r="D90" i="35"/>
  <c r="H90" i="35"/>
  <c r="J90" i="35"/>
  <c r="L90" i="35"/>
  <c r="N90" i="35"/>
  <c r="P90" i="35"/>
  <c r="R90" i="35"/>
  <c r="D91" i="35"/>
  <c r="H91" i="35"/>
  <c r="J91" i="35"/>
  <c r="L91" i="35"/>
  <c r="N91" i="35"/>
  <c r="P91" i="35"/>
  <c r="R91" i="35"/>
  <c r="D92" i="35"/>
  <c r="H92" i="35"/>
  <c r="J92" i="35"/>
  <c r="L92" i="35"/>
  <c r="N92" i="35"/>
  <c r="P92" i="35"/>
  <c r="R92" i="35"/>
  <c r="D93" i="35"/>
  <c r="H93" i="35"/>
  <c r="J93" i="35"/>
  <c r="L93" i="35"/>
  <c r="N93" i="35"/>
  <c r="P93" i="35"/>
  <c r="R93" i="35"/>
  <c r="D94" i="35"/>
  <c r="H94" i="35"/>
  <c r="J94" i="35"/>
  <c r="L94" i="35"/>
  <c r="N94" i="35"/>
  <c r="P94" i="35"/>
  <c r="R94" i="35"/>
  <c r="D95" i="35"/>
  <c r="H95" i="35"/>
  <c r="J95" i="35"/>
  <c r="L95" i="35"/>
  <c r="N95" i="35"/>
  <c r="P95" i="35"/>
  <c r="R95" i="35"/>
  <c r="D96" i="35"/>
  <c r="H96" i="35"/>
  <c r="J96" i="35"/>
  <c r="L96" i="35"/>
  <c r="N96" i="35"/>
  <c r="P96" i="35"/>
  <c r="R96" i="35"/>
  <c r="D97" i="35"/>
  <c r="H97" i="35"/>
  <c r="J97" i="35"/>
  <c r="L97" i="35"/>
  <c r="N97" i="35"/>
  <c r="P97" i="35"/>
  <c r="R97" i="35"/>
  <c r="D98" i="35"/>
  <c r="H98" i="35"/>
  <c r="J98" i="35"/>
  <c r="L98" i="35"/>
  <c r="N98" i="35"/>
  <c r="P98" i="35"/>
  <c r="R98" i="35"/>
  <c r="D99" i="35"/>
  <c r="H99" i="35"/>
  <c r="J99" i="35"/>
  <c r="L99" i="35"/>
  <c r="N99" i="35"/>
  <c r="P99" i="35"/>
  <c r="R99" i="35"/>
  <c r="D100" i="35"/>
  <c r="H100" i="35"/>
  <c r="J100" i="35"/>
  <c r="L100" i="35"/>
  <c r="N100" i="35"/>
  <c r="P100" i="35"/>
  <c r="R100" i="35"/>
  <c r="D101" i="35"/>
  <c r="H101" i="35"/>
  <c r="J101" i="35"/>
  <c r="L101" i="35"/>
  <c r="N101" i="35"/>
  <c r="P101" i="35"/>
  <c r="R101" i="35"/>
  <c r="D102" i="35"/>
  <c r="H102" i="35"/>
  <c r="J102" i="35"/>
  <c r="L102" i="35"/>
  <c r="N102" i="35"/>
  <c r="P102" i="35"/>
  <c r="R102" i="35"/>
  <c r="D103" i="35"/>
  <c r="H103" i="35"/>
  <c r="J103" i="35"/>
  <c r="L103" i="35"/>
  <c r="N103" i="35"/>
  <c r="P103" i="35"/>
  <c r="R103" i="35"/>
  <c r="D104" i="35"/>
  <c r="H104" i="35"/>
  <c r="J104" i="35"/>
  <c r="L104" i="35"/>
  <c r="N104" i="35"/>
  <c r="P104" i="35"/>
  <c r="R104" i="35"/>
  <c r="D105" i="35"/>
  <c r="H105" i="35"/>
  <c r="J105" i="35"/>
  <c r="L105" i="35"/>
  <c r="N105" i="35"/>
  <c r="P105" i="35"/>
  <c r="R105" i="35"/>
  <c r="D106" i="35"/>
  <c r="H106" i="35"/>
  <c r="J106" i="35"/>
  <c r="L106" i="35"/>
  <c r="N106" i="35"/>
  <c r="P106" i="35"/>
  <c r="R106" i="35"/>
  <c r="D107" i="35"/>
  <c r="H107" i="35"/>
  <c r="J107" i="35"/>
  <c r="L107" i="35"/>
  <c r="N107" i="35"/>
  <c r="P107" i="35"/>
  <c r="R107" i="35"/>
  <c r="D108" i="35"/>
  <c r="H108" i="35"/>
  <c r="J108" i="35"/>
  <c r="L108" i="35"/>
  <c r="N108" i="35"/>
  <c r="P108" i="35"/>
  <c r="R108" i="35"/>
  <c r="D109" i="35"/>
  <c r="H109" i="35"/>
  <c r="J109" i="35"/>
  <c r="L109" i="35"/>
  <c r="N109" i="35"/>
  <c r="P109" i="35"/>
  <c r="R109" i="35"/>
  <c r="D110" i="35"/>
  <c r="H110" i="35"/>
  <c r="J110" i="35"/>
  <c r="L110" i="35"/>
  <c r="N110" i="35"/>
  <c r="P110" i="35"/>
  <c r="R110" i="35"/>
  <c r="D111" i="35"/>
  <c r="H111" i="35"/>
  <c r="J111" i="35"/>
  <c r="L111" i="35"/>
  <c r="N111" i="35"/>
  <c r="P111" i="35"/>
  <c r="R111" i="35"/>
  <c r="D112" i="35"/>
  <c r="H112" i="35"/>
  <c r="J112" i="35"/>
  <c r="L112" i="35"/>
  <c r="N112" i="35"/>
  <c r="P112" i="35"/>
  <c r="R112" i="35"/>
  <c r="D113" i="35"/>
  <c r="H113" i="35"/>
  <c r="J113" i="35"/>
  <c r="L113" i="35"/>
  <c r="N113" i="35"/>
  <c r="P113" i="35"/>
  <c r="R113" i="35"/>
  <c r="D114" i="35"/>
  <c r="H114" i="35"/>
  <c r="J114" i="35"/>
  <c r="L114" i="35"/>
  <c r="N114" i="35"/>
  <c r="P114" i="35"/>
  <c r="R114" i="35"/>
  <c r="D115" i="35"/>
  <c r="H115" i="35"/>
  <c r="J115" i="35"/>
  <c r="L115" i="35"/>
  <c r="N115" i="35"/>
  <c r="P115" i="35"/>
  <c r="R115" i="35"/>
  <c r="D116" i="35"/>
  <c r="H116" i="35"/>
  <c r="J116" i="35"/>
  <c r="L116" i="35"/>
  <c r="N116" i="35"/>
  <c r="P116" i="35"/>
  <c r="R116" i="35"/>
  <c r="D117" i="35"/>
  <c r="H117" i="35"/>
  <c r="J117" i="35"/>
  <c r="L117" i="35"/>
  <c r="N117" i="35"/>
  <c r="P117" i="35"/>
  <c r="R117" i="35"/>
  <c r="D118" i="35"/>
  <c r="H118" i="35"/>
  <c r="J118" i="35"/>
  <c r="L118" i="35"/>
  <c r="N118" i="35"/>
  <c r="P118" i="35"/>
  <c r="R118" i="35"/>
  <c r="D119" i="35"/>
  <c r="H119" i="35"/>
  <c r="J119" i="35"/>
  <c r="L119" i="35"/>
  <c r="N119" i="35"/>
  <c r="P119" i="35"/>
  <c r="R119" i="35"/>
  <c r="D120" i="35"/>
  <c r="H120" i="35"/>
  <c r="J120" i="35"/>
  <c r="L120" i="35"/>
  <c r="N120" i="35"/>
  <c r="P120" i="35"/>
  <c r="R120" i="35"/>
  <c r="D121" i="35"/>
  <c r="H121" i="35"/>
  <c r="J121" i="35"/>
  <c r="L121" i="35"/>
  <c r="N121" i="35"/>
  <c r="P121" i="35"/>
  <c r="R121" i="35"/>
  <c r="D122" i="35"/>
  <c r="H122" i="35"/>
  <c r="J122" i="35"/>
  <c r="L122" i="35"/>
  <c r="N122" i="35"/>
  <c r="P122" i="35"/>
  <c r="R122" i="35"/>
  <c r="D123" i="35"/>
  <c r="H123" i="35"/>
  <c r="J123" i="35"/>
  <c r="L123" i="35"/>
  <c r="N123" i="35"/>
  <c r="P123" i="35"/>
  <c r="R123" i="35"/>
  <c r="D124" i="35"/>
  <c r="H124" i="35"/>
  <c r="J124" i="35"/>
  <c r="L124" i="35"/>
  <c r="N124" i="35"/>
  <c r="P124" i="35"/>
  <c r="R124" i="35"/>
  <c r="D125" i="35"/>
  <c r="H125" i="35"/>
  <c r="J125" i="35"/>
  <c r="L125" i="35"/>
  <c r="N125" i="35"/>
  <c r="P125" i="35"/>
  <c r="R125" i="35"/>
  <c r="D126" i="35"/>
  <c r="H126" i="35"/>
  <c r="J126" i="35"/>
  <c r="L126" i="35"/>
  <c r="N126" i="35"/>
  <c r="P126" i="35"/>
  <c r="R126" i="35"/>
  <c r="D127" i="35"/>
  <c r="H127" i="35"/>
  <c r="J127" i="35"/>
  <c r="L127" i="35"/>
  <c r="N127" i="35"/>
  <c r="P127" i="35"/>
  <c r="R127" i="35"/>
  <c r="D128" i="35"/>
  <c r="H128" i="35"/>
  <c r="J128" i="35"/>
  <c r="L128" i="35"/>
  <c r="N128" i="35"/>
  <c r="P128" i="35"/>
  <c r="R128" i="35"/>
  <c r="D129" i="35"/>
  <c r="H129" i="35"/>
  <c r="J129" i="35"/>
  <c r="L129" i="35"/>
  <c r="N129" i="35"/>
  <c r="P129" i="35"/>
  <c r="R129" i="35"/>
  <c r="D130" i="35"/>
  <c r="H130" i="35"/>
  <c r="J130" i="35"/>
  <c r="L130" i="35"/>
  <c r="N130" i="35"/>
  <c r="P130" i="35"/>
  <c r="R130" i="35"/>
  <c r="D131" i="35"/>
  <c r="H131" i="35"/>
  <c r="J131" i="35"/>
  <c r="L131" i="35"/>
  <c r="N131" i="35"/>
  <c r="P131" i="35"/>
  <c r="R131" i="35"/>
  <c r="D132" i="35"/>
  <c r="H132" i="35"/>
  <c r="J132" i="35"/>
  <c r="L132" i="35"/>
  <c r="N132" i="35"/>
  <c r="P132" i="35"/>
  <c r="R132" i="35"/>
  <c r="D133" i="35"/>
  <c r="H133" i="35"/>
  <c r="J133" i="35"/>
  <c r="L133" i="35"/>
  <c r="N133" i="35"/>
  <c r="P133" i="35"/>
  <c r="R133" i="35"/>
  <c r="D134" i="35"/>
  <c r="H134" i="35"/>
  <c r="J134" i="35"/>
  <c r="L134" i="35"/>
  <c r="N134" i="35"/>
  <c r="P134" i="35"/>
  <c r="R134" i="35"/>
  <c r="D135" i="35"/>
  <c r="H135" i="35"/>
  <c r="J135" i="35"/>
  <c r="L135" i="35"/>
  <c r="N135" i="35"/>
  <c r="P135" i="35"/>
  <c r="R135" i="35"/>
  <c r="D136" i="35"/>
  <c r="H136" i="35"/>
  <c r="J136" i="35"/>
  <c r="L136" i="35"/>
  <c r="N136" i="35"/>
  <c r="P136" i="35"/>
  <c r="R136" i="35"/>
  <c r="D137" i="35"/>
  <c r="H137" i="35"/>
  <c r="J137" i="35"/>
  <c r="L137" i="35"/>
  <c r="N137" i="35"/>
  <c r="P137" i="35"/>
  <c r="R137" i="35"/>
  <c r="D138" i="35"/>
  <c r="H138" i="35"/>
  <c r="J138" i="35"/>
  <c r="L138" i="35"/>
  <c r="N138" i="35"/>
  <c r="P138" i="35"/>
  <c r="R138" i="35"/>
  <c r="D139" i="35"/>
  <c r="H139" i="35"/>
  <c r="J139" i="35"/>
  <c r="L139" i="35"/>
  <c r="N139" i="35"/>
  <c r="P139" i="35"/>
  <c r="R139" i="35"/>
  <c r="D140" i="35"/>
  <c r="H140" i="35"/>
  <c r="J140" i="35"/>
  <c r="L140" i="35"/>
  <c r="N140" i="35"/>
  <c r="P140" i="35"/>
  <c r="R140" i="35"/>
  <c r="D141" i="35"/>
  <c r="H141" i="35"/>
  <c r="J141" i="35"/>
  <c r="L141" i="35"/>
  <c r="N141" i="35"/>
  <c r="P141" i="35"/>
  <c r="R141" i="35"/>
  <c r="D142" i="35"/>
  <c r="H142" i="35"/>
  <c r="J142" i="35"/>
  <c r="L142" i="35"/>
  <c r="N142" i="35"/>
  <c r="P142" i="35"/>
  <c r="R142" i="35"/>
  <c r="D143" i="35"/>
  <c r="H143" i="35"/>
  <c r="J143" i="35"/>
  <c r="L143" i="35"/>
  <c r="N143" i="35"/>
  <c r="P143" i="35"/>
  <c r="R143" i="35"/>
  <c r="D144" i="35"/>
  <c r="H144" i="35"/>
  <c r="J144" i="35"/>
  <c r="L144" i="35"/>
  <c r="N144" i="35"/>
  <c r="P144" i="35"/>
  <c r="R144" i="35"/>
  <c r="D145" i="35"/>
  <c r="H145" i="35"/>
  <c r="J145" i="35"/>
  <c r="L145" i="35"/>
  <c r="N145" i="35"/>
  <c r="P145" i="35"/>
  <c r="R145" i="35"/>
  <c r="D146" i="35"/>
  <c r="H146" i="35"/>
  <c r="J146" i="35"/>
  <c r="L146" i="35"/>
  <c r="N146" i="35"/>
  <c r="P146" i="35"/>
  <c r="R146" i="35"/>
  <c r="D147" i="35"/>
  <c r="H147" i="35"/>
  <c r="J147" i="35"/>
  <c r="L147" i="35"/>
  <c r="N147" i="35"/>
  <c r="P147" i="35"/>
  <c r="R147" i="35"/>
  <c r="D148" i="35"/>
  <c r="H148" i="35"/>
  <c r="J148" i="35"/>
  <c r="L148" i="35"/>
  <c r="N148" i="35"/>
  <c r="P148" i="35"/>
  <c r="R148" i="35"/>
  <c r="D149" i="35"/>
  <c r="H149" i="35"/>
  <c r="J149" i="35"/>
  <c r="L149" i="35"/>
  <c r="N149" i="35"/>
  <c r="P149" i="35"/>
  <c r="R149" i="35"/>
  <c r="D150" i="35"/>
  <c r="H150" i="35"/>
  <c r="J150" i="35"/>
  <c r="L150" i="35"/>
  <c r="N150" i="35"/>
  <c r="P150" i="35"/>
  <c r="R150" i="35"/>
  <c r="D151" i="35"/>
  <c r="H151" i="35"/>
  <c r="J151" i="35"/>
  <c r="L151" i="35"/>
  <c r="N151" i="35"/>
  <c r="P151" i="35"/>
  <c r="R151" i="35"/>
  <c r="D152" i="35"/>
  <c r="H152" i="35"/>
  <c r="J152" i="35"/>
  <c r="L152" i="35"/>
  <c r="N152" i="35"/>
  <c r="P152" i="35"/>
  <c r="R152" i="35"/>
  <c r="D153" i="35"/>
  <c r="H153" i="35"/>
  <c r="J153" i="35"/>
  <c r="L153" i="35"/>
  <c r="N153" i="35"/>
  <c r="P153" i="35"/>
  <c r="R153" i="35"/>
  <c r="D154" i="35"/>
  <c r="H154" i="35"/>
  <c r="J154" i="35"/>
  <c r="L154" i="35"/>
  <c r="N154" i="35"/>
  <c r="P154" i="35"/>
  <c r="R154" i="35"/>
  <c r="D155" i="35"/>
  <c r="H155" i="35"/>
  <c r="J155" i="35"/>
  <c r="L155" i="35"/>
  <c r="N155" i="35"/>
  <c r="P155" i="35"/>
  <c r="R155" i="35"/>
  <c r="D156" i="35"/>
  <c r="H156" i="35"/>
  <c r="J156" i="35"/>
  <c r="L156" i="35"/>
  <c r="N156" i="35"/>
  <c r="P156" i="35"/>
  <c r="R156" i="35"/>
  <c r="D157" i="35"/>
  <c r="H157" i="35"/>
  <c r="J157" i="35"/>
  <c r="L157" i="35"/>
  <c r="N157" i="35"/>
  <c r="P157" i="35"/>
  <c r="R157" i="35"/>
  <c r="D158" i="35"/>
  <c r="H158" i="35"/>
  <c r="J158" i="35"/>
  <c r="L158" i="35"/>
  <c r="N158" i="35"/>
  <c r="P158" i="35"/>
  <c r="R158" i="35"/>
  <c r="D159" i="35"/>
  <c r="H159" i="35"/>
  <c r="J159" i="35"/>
  <c r="L159" i="35"/>
  <c r="N159" i="35"/>
  <c r="P159" i="35"/>
  <c r="R159" i="35"/>
  <c r="D160" i="35"/>
  <c r="H160" i="35"/>
  <c r="J160" i="35"/>
  <c r="L160" i="35"/>
  <c r="N160" i="35"/>
  <c r="P160" i="35"/>
  <c r="R160" i="35"/>
  <c r="D161" i="35"/>
  <c r="H161" i="35"/>
  <c r="J161" i="35"/>
  <c r="L161" i="35"/>
  <c r="N161" i="35"/>
  <c r="P161" i="35"/>
  <c r="R161" i="35"/>
  <c r="D162" i="35"/>
  <c r="H162" i="35"/>
  <c r="J162" i="35"/>
  <c r="L162" i="35"/>
  <c r="N162" i="35"/>
  <c r="P162" i="35"/>
  <c r="R162" i="35"/>
  <c r="D163" i="35"/>
  <c r="H163" i="35"/>
  <c r="J163" i="35"/>
  <c r="L163" i="35"/>
  <c r="N163" i="35"/>
  <c r="P163" i="35"/>
  <c r="R163" i="35"/>
  <c r="D164" i="35"/>
  <c r="H164" i="35"/>
  <c r="J164" i="35"/>
  <c r="L164" i="35"/>
  <c r="N164" i="35"/>
  <c r="P164" i="35"/>
  <c r="R164" i="35"/>
  <c r="D165" i="35"/>
  <c r="H165" i="35"/>
  <c r="J165" i="35"/>
  <c r="L165" i="35"/>
  <c r="N165" i="35"/>
  <c r="P165" i="35"/>
  <c r="R165" i="35"/>
  <c r="D166" i="35"/>
  <c r="H166" i="35"/>
  <c r="J166" i="35"/>
  <c r="L166" i="35"/>
  <c r="N166" i="35"/>
  <c r="P166" i="35"/>
  <c r="R166" i="35"/>
  <c r="D167" i="35"/>
  <c r="H167" i="35"/>
  <c r="J167" i="35"/>
  <c r="L167" i="35"/>
  <c r="N167" i="35"/>
  <c r="P167" i="35"/>
  <c r="R167" i="35"/>
  <c r="D168" i="35"/>
  <c r="H168" i="35"/>
  <c r="J168" i="35"/>
  <c r="L168" i="35"/>
  <c r="N168" i="35"/>
  <c r="P168" i="35"/>
  <c r="R168" i="35"/>
  <c r="D169" i="35"/>
  <c r="H169" i="35"/>
  <c r="J169" i="35"/>
  <c r="L169" i="35"/>
  <c r="N169" i="35"/>
  <c r="P169" i="35"/>
  <c r="R169" i="35"/>
  <c r="D170" i="35"/>
  <c r="H170" i="35"/>
  <c r="J170" i="35"/>
  <c r="L170" i="35"/>
  <c r="N170" i="35"/>
  <c r="P170" i="35"/>
  <c r="R170" i="35"/>
  <c r="D171" i="35"/>
  <c r="H171" i="35"/>
  <c r="J171" i="35"/>
  <c r="L171" i="35"/>
  <c r="N171" i="35"/>
  <c r="P171" i="35"/>
  <c r="R171" i="35"/>
  <c r="D172" i="35"/>
  <c r="H172" i="35"/>
  <c r="J172" i="35"/>
  <c r="L172" i="35"/>
  <c r="N172" i="35"/>
  <c r="P172" i="35"/>
  <c r="R172" i="35"/>
  <c r="D173" i="35"/>
  <c r="H173" i="35"/>
  <c r="J173" i="35"/>
  <c r="L173" i="35"/>
  <c r="N173" i="35"/>
  <c r="P173" i="35"/>
  <c r="R173" i="35"/>
  <c r="D174" i="35"/>
  <c r="H174" i="35"/>
  <c r="J174" i="35"/>
  <c r="L174" i="35"/>
  <c r="N174" i="35"/>
  <c r="P174" i="35"/>
  <c r="R174" i="35"/>
  <c r="D175" i="35"/>
  <c r="H175" i="35"/>
  <c r="J175" i="35"/>
  <c r="L175" i="35"/>
  <c r="N175" i="35"/>
  <c r="P175" i="35"/>
  <c r="R175" i="35"/>
  <c r="D176" i="35"/>
  <c r="H176" i="35"/>
  <c r="J176" i="35"/>
  <c r="L176" i="35"/>
  <c r="N176" i="35"/>
  <c r="P176" i="35"/>
  <c r="R176" i="35"/>
  <c r="D177" i="35"/>
  <c r="H177" i="35"/>
  <c r="J177" i="35"/>
  <c r="L177" i="35"/>
  <c r="N177" i="35"/>
  <c r="P177" i="35"/>
  <c r="R177" i="35"/>
  <c r="D178" i="35"/>
  <c r="H178" i="35"/>
  <c r="J178" i="35"/>
  <c r="L178" i="35"/>
  <c r="N178" i="35"/>
  <c r="P178" i="35"/>
  <c r="R178" i="35"/>
  <c r="D179" i="35"/>
  <c r="H179" i="35"/>
  <c r="J179" i="35"/>
  <c r="L179" i="35"/>
  <c r="N179" i="35"/>
  <c r="P179" i="35"/>
  <c r="R179" i="35"/>
  <c r="D180" i="35"/>
  <c r="H180" i="35"/>
  <c r="J180" i="35"/>
  <c r="L180" i="35"/>
  <c r="N180" i="35"/>
  <c r="P180" i="35"/>
  <c r="R180" i="35"/>
  <c r="D181" i="35"/>
  <c r="H181" i="35"/>
  <c r="J181" i="35"/>
  <c r="L181" i="35"/>
  <c r="N181" i="35"/>
  <c r="P181" i="35"/>
  <c r="R181" i="35"/>
  <c r="D182" i="35"/>
  <c r="H182" i="35"/>
  <c r="J182" i="35"/>
  <c r="L182" i="35"/>
  <c r="N182" i="35"/>
  <c r="P182" i="35"/>
  <c r="R182" i="35"/>
  <c r="D183" i="35"/>
  <c r="H183" i="35"/>
  <c r="J183" i="35"/>
  <c r="L183" i="35"/>
  <c r="N183" i="35"/>
  <c r="P183" i="35"/>
  <c r="R183" i="35"/>
  <c r="D184" i="35"/>
  <c r="H184" i="35"/>
  <c r="J184" i="35"/>
  <c r="L184" i="35"/>
  <c r="N184" i="35"/>
  <c r="P184" i="35"/>
  <c r="R184" i="35"/>
  <c r="D185" i="35"/>
  <c r="H185" i="35"/>
  <c r="J185" i="35"/>
  <c r="L185" i="35"/>
  <c r="N185" i="35"/>
  <c r="P185" i="35"/>
  <c r="R185" i="35"/>
  <c r="D186" i="35"/>
  <c r="H186" i="35"/>
  <c r="J186" i="35"/>
  <c r="L186" i="35"/>
  <c r="N186" i="35"/>
  <c r="P186" i="35"/>
  <c r="R186" i="35"/>
  <c r="D187" i="35"/>
  <c r="H187" i="35"/>
  <c r="J187" i="35"/>
  <c r="L187" i="35"/>
  <c r="N187" i="35"/>
  <c r="P187" i="35"/>
  <c r="R187" i="35"/>
  <c r="D188" i="35"/>
  <c r="H188" i="35"/>
  <c r="J188" i="35"/>
  <c r="L188" i="35"/>
  <c r="N188" i="35"/>
  <c r="P188" i="35"/>
  <c r="R188" i="35"/>
  <c r="D189" i="35"/>
  <c r="H189" i="35"/>
  <c r="J189" i="35"/>
  <c r="L189" i="35"/>
  <c r="N189" i="35"/>
  <c r="P189" i="35"/>
  <c r="R189" i="35"/>
  <c r="D190" i="35"/>
  <c r="H190" i="35"/>
  <c r="J190" i="35"/>
  <c r="L190" i="35"/>
  <c r="N190" i="35"/>
  <c r="P190" i="35"/>
  <c r="R190" i="35"/>
  <c r="D191" i="35"/>
  <c r="H191" i="35"/>
  <c r="J191" i="35"/>
  <c r="L191" i="35"/>
  <c r="N191" i="35"/>
  <c r="P191" i="35"/>
  <c r="R191" i="35"/>
  <c r="D192" i="35"/>
  <c r="H192" i="35"/>
  <c r="J192" i="35"/>
  <c r="L192" i="35"/>
  <c r="N192" i="35"/>
  <c r="P192" i="35"/>
  <c r="R192" i="35"/>
  <c r="D193" i="35"/>
  <c r="H193" i="35"/>
  <c r="J193" i="35"/>
  <c r="L193" i="35"/>
  <c r="N193" i="35"/>
  <c r="P193" i="35"/>
  <c r="R193" i="35"/>
  <c r="D194" i="35"/>
  <c r="H194" i="35"/>
  <c r="J194" i="35"/>
  <c r="L194" i="35"/>
  <c r="N194" i="35"/>
  <c r="P194" i="35"/>
  <c r="R194" i="35"/>
  <c r="D195" i="35"/>
  <c r="H195" i="35"/>
  <c r="J195" i="35"/>
  <c r="L195" i="35"/>
  <c r="N195" i="35"/>
  <c r="P195" i="35"/>
  <c r="R195" i="35"/>
  <c r="D196" i="35"/>
  <c r="H196" i="35"/>
  <c r="J196" i="35"/>
  <c r="L196" i="35"/>
  <c r="N196" i="35"/>
  <c r="P196" i="35"/>
  <c r="R196" i="35"/>
  <c r="D197" i="35"/>
  <c r="H197" i="35"/>
  <c r="J197" i="35"/>
  <c r="L197" i="35"/>
  <c r="N197" i="35"/>
  <c r="P197" i="35"/>
  <c r="R197" i="35"/>
  <c r="D198" i="35"/>
  <c r="H198" i="35"/>
  <c r="J198" i="35"/>
  <c r="L198" i="35"/>
  <c r="N198" i="35"/>
  <c r="P198" i="35"/>
  <c r="R198" i="35"/>
  <c r="D199" i="35"/>
  <c r="H199" i="35"/>
  <c r="J199" i="35"/>
  <c r="L199" i="35"/>
  <c r="N199" i="35"/>
  <c r="P199" i="35"/>
  <c r="R199" i="35"/>
  <c r="D200" i="35"/>
  <c r="H200" i="35"/>
  <c r="J200" i="35"/>
  <c r="L200" i="35"/>
  <c r="N200" i="35"/>
  <c r="P200" i="35"/>
  <c r="R200" i="35"/>
  <c r="D201" i="35"/>
  <c r="H201" i="35"/>
  <c r="J201" i="35"/>
  <c r="L201" i="35"/>
  <c r="N201" i="35"/>
  <c r="P201" i="35"/>
  <c r="R201" i="35"/>
  <c r="D202" i="35"/>
  <c r="H202" i="35"/>
  <c r="J202" i="35"/>
  <c r="L202" i="35"/>
  <c r="N202" i="35"/>
  <c r="P202" i="35"/>
  <c r="R202" i="35"/>
  <c r="D203" i="35"/>
  <c r="H203" i="35"/>
  <c r="J203" i="35"/>
  <c r="L203" i="35"/>
  <c r="N203" i="35"/>
  <c r="P203" i="35"/>
  <c r="R203" i="35"/>
  <c r="D204" i="35"/>
  <c r="H204" i="35"/>
  <c r="J204" i="35"/>
  <c r="L204" i="35"/>
  <c r="N204" i="35"/>
  <c r="P204" i="35"/>
  <c r="R204" i="35"/>
  <c r="D205" i="35"/>
  <c r="H205" i="35"/>
  <c r="J205" i="35"/>
  <c r="L205" i="35"/>
  <c r="N205" i="35"/>
  <c r="P205" i="35"/>
  <c r="R205" i="35"/>
  <c r="D206" i="35"/>
  <c r="H206" i="35"/>
  <c r="J206" i="35"/>
  <c r="L206" i="35"/>
  <c r="N206" i="35"/>
  <c r="P206" i="35"/>
  <c r="R206" i="35"/>
  <c r="D207" i="35"/>
  <c r="H207" i="35"/>
  <c r="J207" i="35"/>
  <c r="L207" i="35"/>
  <c r="N207" i="35"/>
  <c r="P207" i="35"/>
  <c r="R207" i="35"/>
  <c r="D208" i="35"/>
  <c r="H208" i="35"/>
  <c r="J208" i="35"/>
  <c r="L208" i="35"/>
  <c r="N208" i="35"/>
  <c r="P208" i="35"/>
  <c r="R208" i="35"/>
  <c r="D209" i="35"/>
  <c r="H209" i="35"/>
  <c r="J209" i="35"/>
  <c r="L209" i="35"/>
  <c r="N209" i="35"/>
  <c r="P209" i="35"/>
  <c r="R209" i="35"/>
  <c r="D210" i="35"/>
  <c r="H210" i="35"/>
  <c r="J210" i="35"/>
  <c r="L210" i="35"/>
  <c r="N210" i="35"/>
  <c r="P210" i="35"/>
  <c r="R210" i="35"/>
  <c r="D211" i="35"/>
  <c r="H211" i="35"/>
  <c r="J211" i="35"/>
  <c r="L211" i="35"/>
  <c r="N211" i="35"/>
  <c r="P211" i="35"/>
  <c r="R211" i="35"/>
  <c r="D212" i="35"/>
  <c r="H212" i="35"/>
  <c r="J212" i="35"/>
  <c r="L212" i="35"/>
  <c r="N212" i="35"/>
  <c r="P212" i="35"/>
  <c r="R212" i="35"/>
  <c r="D213" i="35"/>
  <c r="H213" i="35"/>
  <c r="J213" i="35"/>
  <c r="L213" i="35"/>
  <c r="N213" i="35"/>
  <c r="P213" i="35"/>
  <c r="R213" i="35"/>
  <c r="D214" i="35"/>
  <c r="H214" i="35"/>
  <c r="J214" i="35"/>
  <c r="L214" i="35"/>
  <c r="N214" i="35"/>
  <c r="P214" i="35"/>
  <c r="R214" i="35"/>
  <c r="D215" i="35"/>
  <c r="H215" i="35"/>
  <c r="J215" i="35"/>
  <c r="L215" i="35"/>
  <c r="N215" i="35"/>
  <c r="P215" i="35"/>
  <c r="R215" i="35"/>
  <c r="D216" i="35"/>
  <c r="H216" i="35"/>
  <c r="J216" i="35"/>
  <c r="L216" i="35"/>
  <c r="N216" i="35"/>
  <c r="P216" i="35"/>
  <c r="R216" i="35"/>
  <c r="D217" i="35"/>
  <c r="H217" i="35"/>
  <c r="J217" i="35"/>
  <c r="L217" i="35"/>
  <c r="N217" i="35"/>
  <c r="P217" i="35"/>
  <c r="R217" i="35"/>
  <c r="D218" i="35"/>
  <c r="H218" i="35"/>
  <c r="J218" i="35"/>
  <c r="L218" i="35"/>
  <c r="N218" i="35"/>
  <c r="P218" i="35"/>
  <c r="R218" i="35"/>
  <c r="D219" i="35"/>
  <c r="H219" i="35"/>
  <c r="J219" i="35"/>
  <c r="L219" i="35"/>
  <c r="N219" i="35"/>
  <c r="P219" i="35"/>
  <c r="R219" i="35"/>
  <c r="D220" i="35"/>
  <c r="H220" i="35"/>
  <c r="J220" i="35"/>
  <c r="L220" i="35"/>
  <c r="N220" i="35"/>
  <c r="P220" i="35"/>
  <c r="R220" i="35"/>
  <c r="D221" i="35"/>
  <c r="H221" i="35"/>
  <c r="J221" i="35"/>
  <c r="L221" i="35"/>
  <c r="N221" i="35"/>
  <c r="P221" i="35"/>
  <c r="R221" i="35"/>
  <c r="D222" i="35"/>
  <c r="H222" i="35"/>
  <c r="J222" i="35"/>
  <c r="L222" i="35"/>
  <c r="N222" i="35"/>
  <c r="P222" i="35"/>
  <c r="R222" i="35"/>
  <c r="D223" i="35"/>
  <c r="H223" i="35"/>
  <c r="J223" i="35"/>
  <c r="L223" i="35"/>
  <c r="N223" i="35"/>
  <c r="P223" i="35"/>
  <c r="R223" i="35"/>
  <c r="D224" i="35"/>
  <c r="H224" i="35"/>
  <c r="J224" i="35"/>
  <c r="L224" i="35"/>
  <c r="N224" i="35"/>
  <c r="P224" i="35"/>
  <c r="R224" i="35"/>
  <c r="D225" i="35"/>
  <c r="H225" i="35"/>
  <c r="J225" i="35"/>
  <c r="L225" i="35"/>
  <c r="N225" i="35"/>
  <c r="P225" i="35"/>
  <c r="R225" i="35"/>
  <c r="D226" i="35"/>
  <c r="H226" i="35"/>
  <c r="J226" i="35"/>
  <c r="L226" i="35"/>
  <c r="N226" i="35"/>
  <c r="P226" i="35"/>
  <c r="R226" i="35"/>
  <c r="D227" i="35"/>
  <c r="H227" i="35"/>
  <c r="J227" i="35"/>
  <c r="L227" i="35"/>
  <c r="N227" i="35"/>
  <c r="P227" i="35"/>
  <c r="R227" i="35"/>
  <c r="D228" i="35"/>
  <c r="H228" i="35"/>
  <c r="J228" i="35"/>
  <c r="L228" i="35"/>
  <c r="N228" i="35"/>
  <c r="P228" i="35"/>
  <c r="R228" i="35"/>
  <c r="D229" i="35"/>
  <c r="H229" i="35"/>
  <c r="J229" i="35"/>
  <c r="L229" i="35"/>
  <c r="N229" i="35"/>
  <c r="P229" i="35"/>
  <c r="R229" i="35"/>
  <c r="D230" i="35"/>
  <c r="H230" i="35"/>
  <c r="J230" i="35"/>
  <c r="L230" i="35"/>
  <c r="N230" i="35"/>
  <c r="P230" i="35"/>
  <c r="R230" i="35"/>
  <c r="D231" i="35"/>
  <c r="H231" i="35"/>
  <c r="J231" i="35"/>
  <c r="L231" i="35"/>
  <c r="N231" i="35"/>
  <c r="P231" i="35"/>
  <c r="R231" i="35"/>
  <c r="D232" i="35"/>
  <c r="H232" i="35"/>
  <c r="J232" i="35"/>
  <c r="L232" i="35"/>
  <c r="N232" i="35"/>
  <c r="P232" i="35"/>
  <c r="R232" i="35"/>
  <c r="D233" i="35"/>
  <c r="H233" i="35"/>
  <c r="J233" i="35"/>
  <c r="L233" i="35"/>
  <c r="N233" i="35"/>
  <c r="P233" i="35"/>
  <c r="R233" i="35"/>
  <c r="D234" i="35"/>
  <c r="H234" i="35"/>
  <c r="J234" i="35"/>
  <c r="L234" i="35"/>
  <c r="N234" i="35"/>
  <c r="P234" i="35"/>
  <c r="R234" i="35"/>
  <c r="D235" i="35"/>
  <c r="H235" i="35"/>
  <c r="J235" i="35"/>
  <c r="L235" i="35"/>
  <c r="N235" i="35"/>
  <c r="P235" i="35"/>
  <c r="R235" i="35"/>
  <c r="D236" i="35"/>
  <c r="H236" i="35"/>
  <c r="J236" i="35"/>
  <c r="L236" i="35"/>
  <c r="N236" i="35"/>
  <c r="P236" i="35"/>
  <c r="R236" i="35"/>
  <c r="D237" i="35"/>
  <c r="H237" i="35"/>
  <c r="J237" i="35"/>
  <c r="L237" i="35"/>
  <c r="N237" i="35"/>
  <c r="P237" i="35"/>
  <c r="R237" i="35"/>
  <c r="D238" i="35"/>
  <c r="H238" i="35"/>
  <c r="J238" i="35"/>
  <c r="L238" i="35"/>
  <c r="N238" i="35"/>
  <c r="P238" i="35"/>
  <c r="R238" i="35"/>
  <c r="D239" i="35"/>
  <c r="H239" i="35"/>
  <c r="J239" i="35"/>
  <c r="L239" i="35"/>
  <c r="N239" i="35"/>
  <c r="P239" i="35"/>
  <c r="R239" i="35"/>
  <c r="D240" i="35"/>
  <c r="H240" i="35"/>
  <c r="J240" i="35"/>
  <c r="L240" i="35"/>
  <c r="N240" i="35"/>
  <c r="P240" i="35"/>
  <c r="R240" i="35"/>
  <c r="D241" i="35"/>
  <c r="H241" i="35"/>
  <c r="J241" i="35"/>
  <c r="L241" i="35"/>
  <c r="N241" i="35"/>
  <c r="P241" i="35"/>
  <c r="R241" i="35"/>
  <c r="D242" i="35"/>
  <c r="H242" i="35"/>
  <c r="J242" i="35"/>
  <c r="L242" i="35"/>
  <c r="N242" i="35"/>
  <c r="P242" i="35"/>
  <c r="R242" i="35"/>
  <c r="D243" i="35"/>
  <c r="H243" i="35"/>
  <c r="J243" i="35"/>
  <c r="L243" i="35"/>
  <c r="N243" i="35"/>
  <c r="P243" i="35"/>
  <c r="R243" i="35"/>
  <c r="D244" i="35"/>
  <c r="H244" i="35"/>
  <c r="J244" i="35"/>
  <c r="L244" i="35"/>
  <c r="N244" i="35"/>
  <c r="P244" i="35"/>
  <c r="R244" i="35"/>
  <c r="D245" i="35"/>
  <c r="H245" i="35"/>
  <c r="J245" i="35"/>
  <c r="L245" i="35"/>
  <c r="N245" i="35"/>
  <c r="P245" i="35"/>
  <c r="R245" i="35"/>
  <c r="D246" i="35"/>
  <c r="H246" i="35"/>
  <c r="J246" i="35"/>
  <c r="L246" i="35"/>
  <c r="N246" i="35"/>
  <c r="P246" i="35"/>
  <c r="R246" i="35"/>
  <c r="D247" i="35"/>
  <c r="H247" i="35"/>
  <c r="J247" i="35"/>
  <c r="L247" i="35"/>
  <c r="N247" i="35"/>
  <c r="P247" i="35"/>
  <c r="R247" i="35"/>
  <c r="D248" i="35"/>
  <c r="H248" i="35"/>
  <c r="J248" i="35"/>
  <c r="L248" i="35"/>
  <c r="N248" i="35"/>
  <c r="P248" i="35"/>
  <c r="R248" i="35"/>
  <c r="D249" i="35"/>
  <c r="H249" i="35"/>
  <c r="J249" i="35"/>
  <c r="L249" i="35"/>
  <c r="N249" i="35"/>
  <c r="P249" i="35"/>
  <c r="R249" i="35"/>
  <c r="D250" i="35"/>
  <c r="H250" i="35"/>
  <c r="J250" i="35"/>
  <c r="L250" i="35"/>
  <c r="N250" i="35"/>
  <c r="P250" i="35"/>
  <c r="R250" i="35"/>
  <c r="D251" i="35"/>
  <c r="H251" i="35"/>
  <c r="J251" i="35"/>
  <c r="L251" i="35"/>
  <c r="N251" i="35"/>
  <c r="P251" i="35"/>
  <c r="R251" i="35"/>
  <c r="D252" i="35"/>
  <c r="H252" i="35"/>
  <c r="J252" i="35"/>
  <c r="L252" i="35"/>
  <c r="N252" i="35"/>
  <c r="P252" i="35"/>
  <c r="R252" i="35"/>
  <c r="D253" i="35"/>
  <c r="H253" i="35"/>
  <c r="J253" i="35"/>
  <c r="L253" i="35"/>
  <c r="N253" i="35"/>
  <c r="P253" i="35"/>
  <c r="R253" i="35"/>
  <c r="D254" i="35"/>
  <c r="H254" i="35"/>
  <c r="J254" i="35"/>
  <c r="L254" i="35"/>
  <c r="N254" i="35"/>
  <c r="P254" i="35"/>
  <c r="R254" i="35"/>
  <c r="D255" i="35"/>
  <c r="H255" i="35"/>
  <c r="J255" i="35"/>
  <c r="L255" i="35"/>
  <c r="N255" i="35"/>
  <c r="P255" i="35"/>
  <c r="R255" i="35"/>
  <c r="D256" i="35"/>
  <c r="H256" i="35"/>
  <c r="J256" i="35"/>
  <c r="L256" i="35"/>
  <c r="N256" i="35"/>
  <c r="P256" i="35"/>
  <c r="R256" i="35"/>
  <c r="D257" i="35"/>
  <c r="H257" i="35"/>
  <c r="J257" i="35"/>
  <c r="L257" i="35"/>
  <c r="N257" i="35"/>
  <c r="P257" i="35"/>
  <c r="R257" i="35"/>
  <c r="D258" i="35"/>
  <c r="H258" i="35"/>
  <c r="J258" i="35"/>
  <c r="L258" i="35"/>
  <c r="N258" i="35"/>
  <c r="P258" i="35"/>
  <c r="R258" i="35"/>
  <c r="D259" i="35"/>
  <c r="H259" i="35"/>
  <c r="J259" i="35"/>
  <c r="L259" i="35"/>
  <c r="N259" i="35"/>
  <c r="P259" i="35"/>
  <c r="R259" i="35"/>
  <c r="D260" i="35"/>
  <c r="H260" i="35"/>
  <c r="J260" i="35"/>
  <c r="L260" i="35"/>
  <c r="N260" i="35"/>
  <c r="P260" i="35"/>
  <c r="R260" i="35"/>
  <c r="D261" i="35"/>
  <c r="H261" i="35"/>
  <c r="J261" i="35"/>
  <c r="L261" i="35"/>
  <c r="N261" i="35"/>
  <c r="P261" i="35"/>
  <c r="R261" i="35"/>
  <c r="D262" i="35"/>
  <c r="H262" i="35"/>
  <c r="J262" i="35"/>
  <c r="L262" i="35"/>
  <c r="N262" i="35"/>
  <c r="P262" i="35"/>
  <c r="R262" i="35"/>
  <c r="D263" i="35"/>
  <c r="H263" i="35"/>
  <c r="J263" i="35"/>
  <c r="L263" i="35"/>
  <c r="N263" i="35"/>
  <c r="P263" i="35"/>
  <c r="R263" i="35"/>
  <c r="D264" i="35"/>
  <c r="H264" i="35"/>
  <c r="J264" i="35"/>
  <c r="L264" i="35"/>
  <c r="N264" i="35"/>
  <c r="P264" i="35"/>
  <c r="R264" i="35"/>
  <c r="D265" i="35"/>
  <c r="H265" i="35"/>
  <c r="J265" i="35"/>
  <c r="L265" i="35"/>
  <c r="N265" i="35"/>
  <c r="P265" i="35"/>
  <c r="R265" i="35"/>
  <c r="D266" i="35"/>
  <c r="H266" i="35"/>
  <c r="J266" i="35"/>
  <c r="L266" i="35"/>
  <c r="N266" i="35"/>
  <c r="P266" i="35"/>
  <c r="R266" i="35"/>
  <c r="D267" i="35"/>
  <c r="H267" i="35"/>
  <c r="J267" i="35"/>
  <c r="L267" i="35"/>
  <c r="N267" i="35"/>
  <c r="P267" i="35"/>
  <c r="R267" i="35"/>
  <c r="D268" i="35"/>
  <c r="H268" i="35"/>
  <c r="J268" i="35"/>
  <c r="L268" i="35"/>
  <c r="N268" i="35"/>
  <c r="P268" i="35"/>
  <c r="R268" i="35"/>
  <c r="D269" i="35"/>
  <c r="H269" i="35"/>
  <c r="J269" i="35"/>
  <c r="L269" i="35"/>
  <c r="N269" i="35"/>
  <c r="P269" i="35"/>
  <c r="R269" i="35"/>
  <c r="D270" i="35"/>
  <c r="H270" i="35"/>
  <c r="J270" i="35"/>
  <c r="L270" i="35"/>
  <c r="N270" i="35"/>
  <c r="P270" i="35"/>
  <c r="R270" i="35"/>
  <c r="D271" i="35"/>
  <c r="H271" i="35"/>
  <c r="J271" i="35"/>
  <c r="L271" i="35"/>
  <c r="N271" i="35"/>
  <c r="P271" i="35"/>
  <c r="R271" i="35"/>
  <c r="D272" i="35"/>
  <c r="H272" i="35"/>
  <c r="J272" i="35"/>
  <c r="L272" i="35"/>
  <c r="N272" i="35"/>
  <c r="P272" i="35"/>
  <c r="R272" i="35"/>
  <c r="D273" i="35"/>
  <c r="H273" i="35"/>
  <c r="J273" i="35"/>
  <c r="L273" i="35"/>
  <c r="N273" i="35"/>
  <c r="P273" i="35"/>
  <c r="R273" i="35"/>
  <c r="D274" i="35"/>
  <c r="H274" i="35"/>
  <c r="J274" i="35"/>
  <c r="L274" i="35"/>
  <c r="N274" i="35"/>
  <c r="P274" i="35"/>
  <c r="R274" i="35"/>
  <c r="D275" i="35"/>
  <c r="H275" i="35"/>
  <c r="J275" i="35"/>
  <c r="L275" i="35"/>
  <c r="N275" i="35"/>
  <c r="P275" i="35"/>
  <c r="R275" i="35"/>
  <c r="D276" i="35"/>
  <c r="H276" i="35"/>
  <c r="J276" i="35"/>
  <c r="L276" i="35"/>
  <c r="N276" i="35"/>
  <c r="P276" i="35"/>
  <c r="R276" i="35"/>
  <c r="D277" i="35"/>
  <c r="H277" i="35"/>
  <c r="J277" i="35"/>
  <c r="L277" i="35"/>
  <c r="N277" i="35"/>
  <c r="P277" i="35"/>
  <c r="R277" i="35"/>
  <c r="D278" i="35"/>
  <c r="H278" i="35"/>
  <c r="J278" i="35"/>
  <c r="L278" i="35"/>
  <c r="N278" i="35"/>
  <c r="P278" i="35"/>
  <c r="R278" i="35"/>
  <c r="D279" i="35"/>
  <c r="H279" i="35"/>
  <c r="J279" i="35"/>
  <c r="L279" i="35"/>
  <c r="N279" i="35"/>
  <c r="P279" i="35"/>
  <c r="R279" i="35"/>
  <c r="D280" i="35"/>
  <c r="H280" i="35"/>
  <c r="J280" i="35"/>
  <c r="L280" i="35"/>
  <c r="N280" i="35"/>
  <c r="P280" i="35"/>
  <c r="R280" i="35"/>
  <c r="D281" i="35"/>
  <c r="H281" i="35"/>
  <c r="J281" i="35"/>
  <c r="L281" i="35"/>
  <c r="N281" i="35"/>
  <c r="P281" i="35"/>
  <c r="R281" i="35"/>
  <c r="D282" i="35"/>
  <c r="H282" i="35"/>
  <c r="J282" i="35"/>
  <c r="L282" i="35"/>
  <c r="N282" i="35"/>
  <c r="P282" i="35"/>
  <c r="R282" i="35"/>
  <c r="D283" i="35"/>
  <c r="H283" i="35"/>
  <c r="J283" i="35"/>
  <c r="L283" i="35"/>
  <c r="N283" i="35"/>
  <c r="P283" i="35"/>
  <c r="R283" i="35"/>
  <c r="D284" i="35"/>
  <c r="H284" i="35"/>
  <c r="J284" i="35"/>
  <c r="L284" i="35"/>
  <c r="N284" i="35"/>
  <c r="P284" i="35"/>
  <c r="R284" i="35"/>
  <c r="D285" i="35"/>
  <c r="H285" i="35"/>
  <c r="J285" i="35"/>
  <c r="L285" i="35"/>
  <c r="N285" i="35"/>
  <c r="P285" i="35"/>
  <c r="R285" i="35"/>
  <c r="D286" i="35"/>
  <c r="H286" i="35"/>
  <c r="J286" i="35"/>
  <c r="L286" i="35"/>
  <c r="N286" i="35"/>
  <c r="P286" i="35"/>
  <c r="R286" i="35"/>
  <c r="D287" i="35"/>
  <c r="H287" i="35"/>
  <c r="J287" i="35"/>
  <c r="L287" i="35"/>
  <c r="N287" i="35"/>
  <c r="P287" i="35"/>
  <c r="R287" i="35"/>
  <c r="D288" i="35"/>
  <c r="H288" i="35"/>
  <c r="J288" i="35"/>
  <c r="L288" i="35"/>
  <c r="N288" i="35"/>
  <c r="P288" i="35"/>
  <c r="R288" i="35"/>
  <c r="D289" i="35"/>
  <c r="H289" i="35"/>
  <c r="J289" i="35"/>
  <c r="L289" i="35"/>
  <c r="N289" i="35"/>
  <c r="P289" i="35"/>
  <c r="R289" i="35"/>
  <c r="D290" i="35"/>
  <c r="H290" i="35"/>
  <c r="J290" i="35"/>
  <c r="L290" i="35"/>
  <c r="N290" i="35"/>
  <c r="P290" i="35"/>
  <c r="R290" i="35"/>
  <c r="D291" i="35"/>
  <c r="H291" i="35"/>
  <c r="J291" i="35"/>
  <c r="L291" i="35"/>
  <c r="N291" i="35"/>
  <c r="P291" i="35"/>
  <c r="R291" i="35"/>
  <c r="D292" i="35"/>
  <c r="H292" i="35"/>
  <c r="J292" i="35"/>
  <c r="L292" i="35"/>
  <c r="N292" i="35"/>
  <c r="P292" i="35"/>
  <c r="R292" i="35"/>
  <c r="D293" i="35"/>
  <c r="H293" i="35"/>
  <c r="J293" i="35"/>
  <c r="L293" i="35"/>
  <c r="N293" i="35"/>
  <c r="P293" i="35"/>
  <c r="R293" i="35"/>
  <c r="D294" i="35"/>
  <c r="H294" i="35"/>
  <c r="J294" i="35"/>
  <c r="L294" i="35"/>
  <c r="N294" i="35"/>
  <c r="P294" i="35"/>
  <c r="R294" i="35"/>
  <c r="D295" i="35"/>
  <c r="H295" i="35"/>
  <c r="J295" i="35"/>
  <c r="L295" i="35"/>
  <c r="N295" i="35"/>
  <c r="P295" i="35"/>
  <c r="R295" i="35"/>
  <c r="D296" i="35"/>
  <c r="H296" i="35"/>
  <c r="J296" i="35"/>
  <c r="L296" i="35"/>
  <c r="N296" i="35"/>
  <c r="P296" i="35"/>
  <c r="R296" i="35"/>
  <c r="D297" i="35"/>
  <c r="H297" i="35"/>
  <c r="J297" i="35"/>
  <c r="L297" i="35"/>
  <c r="N297" i="35"/>
  <c r="P297" i="35"/>
  <c r="R297" i="35"/>
  <c r="D298" i="35"/>
  <c r="H298" i="35"/>
  <c r="J298" i="35"/>
  <c r="L298" i="35"/>
  <c r="N298" i="35"/>
  <c r="P298" i="35"/>
  <c r="R298" i="35"/>
  <c r="D299" i="35"/>
  <c r="H299" i="35"/>
  <c r="J299" i="35"/>
  <c r="L299" i="35"/>
  <c r="N299" i="35"/>
  <c r="P299" i="35"/>
  <c r="R299" i="35"/>
  <c r="D300" i="35"/>
  <c r="H300" i="35"/>
  <c r="J300" i="35"/>
  <c r="L300" i="35"/>
  <c r="N300" i="35"/>
  <c r="P300" i="35"/>
  <c r="R300" i="35"/>
  <c r="D301" i="35"/>
  <c r="H301" i="35"/>
  <c r="J301" i="35"/>
  <c r="L301" i="35"/>
  <c r="N301" i="35"/>
  <c r="P301" i="35"/>
  <c r="R301" i="35"/>
  <c r="D302" i="35"/>
  <c r="H302" i="35"/>
  <c r="J302" i="35"/>
  <c r="L302" i="35"/>
  <c r="N302" i="35"/>
  <c r="P302" i="35"/>
  <c r="R302" i="35"/>
  <c r="D303" i="35"/>
  <c r="H303" i="35"/>
  <c r="J303" i="35"/>
  <c r="L303" i="35"/>
  <c r="N303" i="35"/>
  <c r="P303" i="35"/>
  <c r="R303" i="35"/>
  <c r="D304" i="35"/>
  <c r="H304" i="35"/>
  <c r="J304" i="35"/>
  <c r="L304" i="35"/>
  <c r="N304" i="35"/>
  <c r="P304" i="35"/>
  <c r="R304" i="35"/>
  <c r="D305" i="35"/>
  <c r="H305" i="35"/>
  <c r="J305" i="35"/>
  <c r="L305" i="35"/>
  <c r="N305" i="35"/>
  <c r="P305" i="35"/>
  <c r="R305" i="35"/>
  <c r="D306" i="35"/>
  <c r="H306" i="35"/>
  <c r="J306" i="35"/>
  <c r="L306" i="35"/>
  <c r="N306" i="35"/>
  <c r="P306" i="35"/>
  <c r="R306" i="35"/>
  <c r="D307" i="35"/>
  <c r="H307" i="35"/>
  <c r="J307" i="35"/>
  <c r="L307" i="35"/>
  <c r="N307" i="35"/>
  <c r="P307" i="35"/>
  <c r="R307" i="35"/>
  <c r="D308" i="35"/>
  <c r="H308" i="35"/>
  <c r="J308" i="35"/>
  <c r="L308" i="35"/>
  <c r="N308" i="35"/>
  <c r="P308" i="35"/>
  <c r="R308" i="35"/>
  <c r="D309" i="35"/>
  <c r="H309" i="35"/>
  <c r="J309" i="35"/>
  <c r="L309" i="35"/>
  <c r="N309" i="35"/>
  <c r="P309" i="35"/>
  <c r="R309" i="35"/>
  <c r="D310" i="35"/>
  <c r="H310" i="35"/>
  <c r="J310" i="35"/>
  <c r="L310" i="35"/>
  <c r="N310" i="35"/>
  <c r="P310" i="35"/>
  <c r="R310" i="35"/>
  <c r="D311" i="35"/>
  <c r="H311" i="35"/>
  <c r="J311" i="35"/>
  <c r="L311" i="35"/>
  <c r="N311" i="35"/>
  <c r="P311" i="35"/>
  <c r="R311" i="35"/>
  <c r="D312" i="35"/>
  <c r="H312" i="35"/>
  <c r="J312" i="35"/>
  <c r="L312" i="35"/>
  <c r="N312" i="35"/>
  <c r="P312" i="35"/>
  <c r="R312" i="35"/>
  <c r="D313" i="35"/>
  <c r="H313" i="35"/>
  <c r="J313" i="35"/>
  <c r="L313" i="35"/>
  <c r="N313" i="35"/>
  <c r="P313" i="35"/>
  <c r="R313" i="35"/>
  <c r="D314" i="35"/>
  <c r="H314" i="35"/>
  <c r="J314" i="35"/>
  <c r="L314" i="35"/>
  <c r="N314" i="35"/>
  <c r="P314" i="35"/>
  <c r="R314" i="35"/>
  <c r="D315" i="35"/>
  <c r="H315" i="35"/>
  <c r="J315" i="35"/>
  <c r="L315" i="35"/>
  <c r="N315" i="35"/>
  <c r="P315" i="35"/>
  <c r="R315" i="35"/>
  <c r="D316" i="35"/>
  <c r="H316" i="35"/>
  <c r="J316" i="35"/>
  <c r="L316" i="35"/>
  <c r="N316" i="35"/>
  <c r="P316" i="35"/>
  <c r="R316" i="35"/>
  <c r="D317" i="35"/>
  <c r="H317" i="35"/>
  <c r="J317" i="35"/>
  <c r="L317" i="35"/>
  <c r="N317" i="35"/>
  <c r="P317" i="35"/>
  <c r="R317" i="35"/>
  <c r="D318" i="35"/>
  <c r="H318" i="35"/>
  <c r="J318" i="35"/>
  <c r="L318" i="35"/>
  <c r="N318" i="35"/>
  <c r="P318" i="35"/>
  <c r="R318" i="35"/>
  <c r="D319" i="35"/>
  <c r="H319" i="35"/>
  <c r="J319" i="35"/>
  <c r="L319" i="35"/>
  <c r="N319" i="35"/>
  <c r="P319" i="35"/>
  <c r="R319" i="35"/>
  <c r="D320" i="35"/>
  <c r="H320" i="35"/>
  <c r="J320" i="35"/>
  <c r="L320" i="35"/>
  <c r="N320" i="35"/>
  <c r="P320" i="35"/>
  <c r="R320" i="35"/>
  <c r="D321" i="35"/>
  <c r="H321" i="35"/>
  <c r="J321" i="35"/>
  <c r="L321" i="35"/>
  <c r="N321" i="35"/>
  <c r="P321" i="35"/>
  <c r="R321" i="35"/>
  <c r="D322" i="35"/>
  <c r="H322" i="35"/>
  <c r="J322" i="35"/>
  <c r="L322" i="35"/>
  <c r="N322" i="35"/>
  <c r="P322" i="35"/>
  <c r="R322" i="35"/>
  <c r="D323" i="35"/>
  <c r="H323" i="35"/>
  <c r="J323" i="35"/>
  <c r="L323" i="35"/>
  <c r="N323" i="35"/>
  <c r="P323" i="35"/>
  <c r="R323" i="35"/>
  <c r="D324" i="35"/>
  <c r="H324" i="35"/>
  <c r="J324" i="35"/>
  <c r="L324" i="35"/>
  <c r="N324" i="35"/>
  <c r="P324" i="35"/>
  <c r="R324" i="35"/>
  <c r="D325" i="35"/>
  <c r="H325" i="35"/>
  <c r="J325" i="35"/>
  <c r="L325" i="35"/>
  <c r="N325" i="35"/>
  <c r="P325" i="35"/>
  <c r="R325" i="35"/>
  <c r="D326" i="35"/>
  <c r="H326" i="35"/>
  <c r="J326" i="35"/>
  <c r="L326" i="35"/>
  <c r="N326" i="35"/>
  <c r="P326" i="35"/>
  <c r="R326" i="35"/>
  <c r="D327" i="35"/>
  <c r="H327" i="35"/>
  <c r="J327" i="35"/>
  <c r="L327" i="35"/>
  <c r="N327" i="35"/>
  <c r="P327" i="35"/>
  <c r="R327" i="35"/>
  <c r="D328" i="35"/>
  <c r="H328" i="35"/>
  <c r="J328" i="35"/>
  <c r="L328" i="35"/>
  <c r="N328" i="35"/>
  <c r="P328" i="35"/>
  <c r="R328" i="35"/>
  <c r="D329" i="35"/>
  <c r="H329" i="35"/>
  <c r="J329" i="35"/>
  <c r="L329" i="35"/>
  <c r="N329" i="35"/>
  <c r="P329" i="35"/>
  <c r="R329" i="35"/>
  <c r="D330" i="35"/>
  <c r="H330" i="35"/>
  <c r="J330" i="35"/>
  <c r="L330" i="35"/>
  <c r="N330" i="35"/>
  <c r="P330" i="35"/>
  <c r="R330" i="35"/>
  <c r="D331" i="35"/>
  <c r="H331" i="35"/>
  <c r="J331" i="35"/>
  <c r="L331" i="35"/>
  <c r="N331" i="35"/>
  <c r="P331" i="35"/>
  <c r="R331" i="35"/>
  <c r="D332" i="35"/>
  <c r="H332" i="35"/>
  <c r="J332" i="35"/>
  <c r="L332" i="35"/>
  <c r="N332" i="35"/>
  <c r="P332" i="35"/>
  <c r="R332" i="35"/>
  <c r="D333" i="35"/>
  <c r="H333" i="35"/>
  <c r="J333" i="35"/>
  <c r="L333" i="35"/>
  <c r="N333" i="35"/>
  <c r="P333" i="35"/>
  <c r="R333" i="35"/>
  <c r="D334" i="35"/>
  <c r="H334" i="35"/>
  <c r="J334" i="35"/>
  <c r="L334" i="35"/>
  <c r="N334" i="35"/>
  <c r="P334" i="35"/>
  <c r="R334" i="35"/>
  <c r="D335" i="35"/>
  <c r="H335" i="35"/>
  <c r="J335" i="35"/>
  <c r="L335" i="35"/>
  <c r="N335" i="35"/>
  <c r="P335" i="35"/>
  <c r="R335" i="35"/>
  <c r="D336" i="35"/>
  <c r="H336" i="35"/>
  <c r="J336" i="35"/>
  <c r="L336" i="35"/>
  <c r="N336" i="35"/>
  <c r="P336" i="35"/>
  <c r="R336" i="35"/>
  <c r="D337" i="35"/>
  <c r="H337" i="35"/>
  <c r="J337" i="35"/>
  <c r="L337" i="35"/>
  <c r="N337" i="35"/>
  <c r="P337" i="35"/>
  <c r="R337" i="35"/>
  <c r="D338" i="35"/>
  <c r="H338" i="35"/>
  <c r="J338" i="35"/>
  <c r="L338" i="35"/>
  <c r="N338" i="35"/>
  <c r="P338" i="35"/>
  <c r="R338" i="35"/>
  <c r="D339" i="35"/>
  <c r="H339" i="35"/>
  <c r="J339" i="35"/>
  <c r="L339" i="35"/>
  <c r="N339" i="35"/>
  <c r="P339" i="35"/>
  <c r="R339" i="35"/>
  <c r="D340" i="35"/>
  <c r="H340" i="35"/>
  <c r="J340" i="35"/>
  <c r="L340" i="35"/>
  <c r="N340" i="35"/>
  <c r="P340" i="35"/>
  <c r="R340" i="35"/>
  <c r="D341" i="35"/>
  <c r="H341" i="35"/>
  <c r="J341" i="35"/>
  <c r="L341" i="35"/>
  <c r="N341" i="35"/>
  <c r="P341" i="35"/>
  <c r="R341" i="35"/>
  <c r="D342" i="35"/>
  <c r="H342" i="35"/>
  <c r="J342" i="35"/>
  <c r="L342" i="35"/>
  <c r="N342" i="35"/>
  <c r="P342" i="35"/>
  <c r="R342" i="35"/>
  <c r="D343" i="35"/>
  <c r="H343" i="35"/>
  <c r="J343" i="35"/>
  <c r="L343" i="35"/>
  <c r="N343" i="35"/>
  <c r="P343" i="35"/>
  <c r="R343" i="35"/>
  <c r="D344" i="35"/>
  <c r="H344" i="35"/>
  <c r="J344" i="35"/>
  <c r="L344" i="35"/>
  <c r="N344" i="35"/>
  <c r="P344" i="35"/>
  <c r="R344" i="35"/>
  <c r="D345" i="35"/>
  <c r="H345" i="35"/>
  <c r="J345" i="35"/>
  <c r="L345" i="35"/>
  <c r="N345" i="35"/>
  <c r="P345" i="35"/>
  <c r="R345" i="35"/>
  <c r="D346" i="35"/>
  <c r="H346" i="35"/>
  <c r="J346" i="35"/>
  <c r="L346" i="35"/>
  <c r="N346" i="35"/>
  <c r="P346" i="35"/>
  <c r="R346" i="35"/>
  <c r="D347" i="35"/>
  <c r="H347" i="35"/>
  <c r="J347" i="35"/>
  <c r="L347" i="35"/>
  <c r="N347" i="35"/>
  <c r="P347" i="35"/>
  <c r="R347" i="35"/>
  <c r="D348" i="35"/>
  <c r="H348" i="35"/>
  <c r="J348" i="35"/>
  <c r="L348" i="35"/>
  <c r="N348" i="35"/>
  <c r="P348" i="35"/>
  <c r="R348" i="35"/>
  <c r="D349" i="35"/>
  <c r="H349" i="35"/>
  <c r="J349" i="35"/>
  <c r="L349" i="35"/>
  <c r="N349" i="35"/>
  <c r="P349" i="35"/>
  <c r="R349" i="35"/>
  <c r="D350" i="35"/>
  <c r="H350" i="35"/>
  <c r="J350" i="35"/>
  <c r="L350" i="35"/>
  <c r="N350" i="35"/>
  <c r="P350" i="35"/>
  <c r="R350" i="35"/>
  <c r="D351" i="35"/>
  <c r="H351" i="35"/>
  <c r="J351" i="35"/>
  <c r="L351" i="35"/>
  <c r="N351" i="35"/>
  <c r="P351" i="35"/>
  <c r="R351" i="35"/>
  <c r="D352" i="35"/>
  <c r="H352" i="35"/>
  <c r="J352" i="35"/>
  <c r="L352" i="35"/>
  <c r="N352" i="35"/>
  <c r="P352" i="35"/>
  <c r="R352" i="35"/>
  <c r="D353" i="35"/>
  <c r="H353" i="35"/>
  <c r="J353" i="35"/>
  <c r="L353" i="35"/>
  <c r="N353" i="35"/>
  <c r="P353" i="35"/>
  <c r="R353" i="35"/>
  <c r="D354" i="35"/>
  <c r="H354" i="35"/>
  <c r="J354" i="35"/>
  <c r="L354" i="35"/>
  <c r="N354" i="35"/>
  <c r="P354" i="35"/>
  <c r="R354" i="35"/>
  <c r="D355" i="35"/>
  <c r="H355" i="35"/>
  <c r="J355" i="35"/>
  <c r="L355" i="35"/>
  <c r="N355" i="35"/>
  <c r="P355" i="35"/>
  <c r="R355" i="35"/>
  <c r="D356" i="35"/>
  <c r="H356" i="35"/>
  <c r="J356" i="35"/>
  <c r="L356" i="35"/>
  <c r="N356" i="35"/>
  <c r="P356" i="35"/>
  <c r="R356" i="35"/>
  <c r="D357" i="35"/>
  <c r="H357" i="35"/>
  <c r="J357" i="35"/>
  <c r="L357" i="35"/>
  <c r="N357" i="35"/>
  <c r="P357" i="35"/>
  <c r="R357" i="35"/>
  <c r="D358" i="35"/>
  <c r="H358" i="35"/>
  <c r="J358" i="35"/>
  <c r="L358" i="35"/>
  <c r="N358" i="35"/>
  <c r="P358" i="35"/>
  <c r="R358" i="35"/>
  <c r="D359" i="35"/>
  <c r="H359" i="35"/>
  <c r="J359" i="35"/>
  <c r="L359" i="35"/>
  <c r="N359" i="35"/>
  <c r="P359" i="35"/>
  <c r="R359" i="35"/>
  <c r="D360" i="35"/>
  <c r="H360" i="35"/>
  <c r="J360" i="35"/>
  <c r="L360" i="35"/>
  <c r="N360" i="35"/>
  <c r="P360" i="35"/>
  <c r="R360" i="35"/>
  <c r="D361" i="35"/>
  <c r="H361" i="35"/>
  <c r="J361" i="35"/>
  <c r="L361" i="35"/>
  <c r="N361" i="35"/>
  <c r="P361" i="35"/>
  <c r="R361" i="35"/>
  <c r="D362" i="35"/>
  <c r="H362" i="35"/>
  <c r="J362" i="35"/>
  <c r="L362" i="35"/>
  <c r="N362" i="35"/>
  <c r="P362" i="35"/>
  <c r="R362" i="35"/>
  <c r="D363" i="35"/>
  <c r="H363" i="35"/>
  <c r="J363" i="35"/>
  <c r="L363" i="35"/>
  <c r="N363" i="35"/>
  <c r="P363" i="35"/>
  <c r="R363" i="35"/>
  <c r="P1" i="35"/>
  <c r="P8" i="35" l="1"/>
  <c r="P9" i="35"/>
  <c r="P10" i="35"/>
  <c r="P11" i="35"/>
  <c r="P12" i="35"/>
  <c r="P13" i="35"/>
  <c r="P14" i="35"/>
  <c r="P15" i="35"/>
  <c r="P16" i="35"/>
  <c r="P17" i="35"/>
  <c r="P18" i="35"/>
  <c r="P19" i="35"/>
  <c r="P20" i="35"/>
  <c r="P21" i="35"/>
  <c r="P22" i="35"/>
  <c r="P23" i="35"/>
  <c r="P24" i="35"/>
  <c r="P25" i="35"/>
  <c r="P26" i="35"/>
  <c r="P27" i="35"/>
  <c r="P28" i="35"/>
  <c r="P29" i="35"/>
  <c r="P30" i="35"/>
  <c r="P31" i="35"/>
  <c r="P32" i="35"/>
  <c r="P33" i="35"/>
  <c r="P34" i="35"/>
  <c r="P35" i="35"/>
  <c r="P36" i="35"/>
  <c r="P37" i="35"/>
  <c r="P38" i="35"/>
  <c r="P39" i="35"/>
  <c r="P40" i="35"/>
  <c r="P41" i="35"/>
  <c r="P42" i="35"/>
  <c r="P43" i="35"/>
  <c r="P44" i="35"/>
  <c r="P45" i="35"/>
  <c r="P46" i="35"/>
  <c r="P47" i="35"/>
  <c r="P48" i="35"/>
  <c r="P49" i="35"/>
  <c r="P50" i="35"/>
  <c r="P51" i="35"/>
  <c r="P52" i="35"/>
  <c r="P53" i="35"/>
  <c r="P54" i="35"/>
  <c r="P55" i="35"/>
  <c r="P56" i="35"/>
  <c r="L364" i="33"/>
  <c r="K373" i="33" l="1"/>
  <c r="K374" i="33" s="1"/>
  <c r="K379" i="33"/>
  <c r="K375" i="33" l="1"/>
  <c r="K376" i="33" l="1"/>
  <c r="K377" i="33" s="1"/>
  <c r="K378" i="33" l="1"/>
  <c r="K380" i="33" s="1"/>
  <c r="G29" i="36" l="1"/>
  <c r="G27" i="36"/>
  <c r="G25" i="36"/>
  <c r="G23" i="36"/>
  <c r="G21" i="36"/>
  <c r="G19" i="36"/>
  <c r="G17" i="36"/>
  <c r="G15" i="36"/>
  <c r="G13" i="36"/>
  <c r="C8" i="36"/>
  <c r="C366" i="33"/>
  <c r="E27" i="36" l="1"/>
  <c r="E29" i="36" l="1"/>
  <c r="E25" i="36"/>
  <c r="E23" i="36"/>
  <c r="E21" i="36"/>
  <c r="E19" i="36"/>
  <c r="E17" i="36"/>
  <c r="E15" i="36"/>
  <c r="E13" i="36" l="1"/>
  <c r="R1" i="35"/>
  <c r="L1" i="35"/>
  <c r="N1" i="35"/>
  <c r="D1" i="35"/>
  <c r="J1" i="35"/>
  <c r="H1" i="35"/>
  <c r="F1" i="35"/>
  <c r="F57" i="35" l="1"/>
  <c r="F58" i="35"/>
  <c r="F59" i="35"/>
  <c r="F60" i="35"/>
  <c r="F61" i="35"/>
  <c r="F62" i="35"/>
  <c r="F63" i="35"/>
  <c r="F64" i="35"/>
  <c r="F65" i="35"/>
  <c r="F66" i="35"/>
  <c r="F67" i="35"/>
  <c r="F68" i="35"/>
  <c r="F69" i="35"/>
  <c r="F70" i="35"/>
  <c r="F71" i="35"/>
  <c r="F72" i="35"/>
  <c r="F73" i="35"/>
  <c r="F74" i="35"/>
  <c r="F75" i="35"/>
  <c r="F76" i="35"/>
  <c r="F77" i="35"/>
  <c r="F78" i="35"/>
  <c r="F79" i="35"/>
  <c r="F80" i="35"/>
  <c r="F81" i="35"/>
  <c r="F82" i="35"/>
  <c r="F83" i="35"/>
  <c r="F84" i="35"/>
  <c r="F85" i="35"/>
  <c r="F86" i="35"/>
  <c r="F87" i="35"/>
  <c r="F88" i="35"/>
  <c r="F89" i="35"/>
  <c r="F90" i="35"/>
  <c r="F91" i="35"/>
  <c r="F92" i="35"/>
  <c r="F93" i="35"/>
  <c r="F94" i="35"/>
  <c r="F95" i="35"/>
  <c r="F96" i="35"/>
  <c r="F97" i="35"/>
  <c r="F98" i="35"/>
  <c r="F99" i="35"/>
  <c r="F100" i="35"/>
  <c r="F101" i="35"/>
  <c r="F102" i="35"/>
  <c r="F103" i="35"/>
  <c r="F104" i="35"/>
  <c r="F105" i="35"/>
  <c r="F106" i="35"/>
  <c r="F107" i="35"/>
  <c r="F108" i="35"/>
  <c r="F109" i="35"/>
  <c r="F110" i="35"/>
  <c r="F111" i="35"/>
  <c r="F112" i="35"/>
  <c r="F113" i="35"/>
  <c r="F114" i="35"/>
  <c r="F115" i="35"/>
  <c r="F116" i="35"/>
  <c r="F117" i="35"/>
  <c r="F118" i="35"/>
  <c r="F119" i="35"/>
  <c r="F120" i="35"/>
  <c r="F121" i="35"/>
  <c r="F122" i="35"/>
  <c r="F123" i="35"/>
  <c r="F124" i="35"/>
  <c r="F125" i="35"/>
  <c r="F126" i="35"/>
  <c r="F127" i="35"/>
  <c r="F128" i="35"/>
  <c r="F129" i="35"/>
  <c r="F130" i="35"/>
  <c r="F131" i="35"/>
  <c r="F132" i="35"/>
  <c r="F133" i="35"/>
  <c r="F134" i="35"/>
  <c r="F135" i="35"/>
  <c r="F137" i="35"/>
  <c r="F138" i="35"/>
  <c r="F139" i="35"/>
  <c r="F140" i="35"/>
  <c r="F141" i="35"/>
  <c r="F142" i="35"/>
  <c r="F202" i="35"/>
  <c r="F240" i="35"/>
  <c r="F254" i="35"/>
  <c r="F259" i="35"/>
  <c r="F263" i="35"/>
  <c r="F267" i="35"/>
  <c r="F272" i="35"/>
  <c r="F277" i="35"/>
  <c r="F282" i="35"/>
  <c r="F286" i="35"/>
  <c r="F292" i="35"/>
  <c r="F297" i="35"/>
  <c r="F302" i="35"/>
  <c r="F307" i="35"/>
  <c r="F313" i="35"/>
  <c r="F317" i="35"/>
  <c r="F322" i="35"/>
  <c r="F325" i="35"/>
  <c r="F330" i="35"/>
  <c r="F333" i="35"/>
  <c r="F340" i="35"/>
  <c r="F346" i="35"/>
  <c r="F352" i="35"/>
  <c r="F357" i="35"/>
  <c r="F315" i="35"/>
  <c r="F334" i="35"/>
  <c r="F343" i="35"/>
  <c r="F350" i="35"/>
  <c r="F358" i="35"/>
  <c r="F136" i="35"/>
  <c r="F144" i="35"/>
  <c r="F151" i="35"/>
  <c r="F153" i="35"/>
  <c r="F155" i="35"/>
  <c r="F157" i="35"/>
  <c r="F159" i="35"/>
  <c r="F160" i="35"/>
  <c r="F162" i="35"/>
  <c r="F164" i="35"/>
  <c r="F166" i="35"/>
  <c r="F168" i="35"/>
  <c r="F171" i="35"/>
  <c r="F173" i="35"/>
  <c r="F175" i="35"/>
  <c r="F177" i="35"/>
  <c r="F179" i="35"/>
  <c r="F181" i="35"/>
  <c r="F183" i="35"/>
  <c r="F184" i="35"/>
  <c r="F186" i="35"/>
  <c r="F188" i="35"/>
  <c r="F190" i="35"/>
  <c r="F192" i="35"/>
  <c r="F194" i="35"/>
  <c r="F196" i="35"/>
  <c r="F198" i="35"/>
  <c r="F201" i="35"/>
  <c r="F204" i="35"/>
  <c r="F205" i="35"/>
  <c r="F207" i="35"/>
  <c r="F209" i="35"/>
  <c r="F211" i="35"/>
  <c r="F213" i="35"/>
  <c r="F215" i="35"/>
  <c r="F218" i="35"/>
  <c r="F221" i="35"/>
  <c r="F223" i="35"/>
  <c r="F226" i="35"/>
  <c r="F228" i="35"/>
  <c r="F230" i="35"/>
  <c r="F233" i="35"/>
  <c r="F235" i="35"/>
  <c r="F237" i="35"/>
  <c r="F239" i="35"/>
  <c r="F242" i="35"/>
  <c r="F246" i="35"/>
  <c r="F249" i="35"/>
  <c r="F253" i="35"/>
  <c r="F257" i="35"/>
  <c r="F262" i="35"/>
  <c r="F266" i="35"/>
  <c r="F269" i="35"/>
  <c r="F274" i="35"/>
  <c r="F276" i="35"/>
  <c r="F281" i="35"/>
  <c r="F283" i="35"/>
  <c r="F287" i="35"/>
  <c r="F290" i="35"/>
  <c r="F294" i="35"/>
  <c r="F298" i="35"/>
  <c r="F303" i="35"/>
  <c r="F308" i="35"/>
  <c r="F312" i="35"/>
  <c r="F318" i="35"/>
  <c r="F324" i="35"/>
  <c r="F329" i="35"/>
  <c r="F332" i="35"/>
  <c r="F339" i="35"/>
  <c r="F344" i="35"/>
  <c r="F351" i="35"/>
  <c r="F356" i="35"/>
  <c r="F363" i="35"/>
  <c r="F143" i="35"/>
  <c r="F145" i="35"/>
  <c r="F146" i="35"/>
  <c r="F147" i="35"/>
  <c r="F148" i="35"/>
  <c r="F149" i="35"/>
  <c r="F150" i="35"/>
  <c r="F152" i="35"/>
  <c r="F154" i="35"/>
  <c r="F156" i="35"/>
  <c r="F158" i="35"/>
  <c r="F161" i="35"/>
  <c r="F163" i="35"/>
  <c r="F165" i="35"/>
  <c r="F167" i="35"/>
  <c r="F169" i="35"/>
  <c r="F170" i="35"/>
  <c r="F172" i="35"/>
  <c r="F174" i="35"/>
  <c r="F176" i="35"/>
  <c r="F178" i="35"/>
  <c r="F180" i="35"/>
  <c r="F182" i="35"/>
  <c r="F185" i="35"/>
  <c r="F187" i="35"/>
  <c r="F189" i="35"/>
  <c r="F191" i="35"/>
  <c r="F193" i="35"/>
  <c r="F195" i="35"/>
  <c r="F197" i="35"/>
  <c r="F199" i="35"/>
  <c r="F203" i="35"/>
  <c r="F206" i="35"/>
  <c r="F208" i="35"/>
  <c r="F210" i="35"/>
  <c r="F212" i="35"/>
  <c r="F214" i="35"/>
  <c r="F216" i="35"/>
  <c r="F219" i="35"/>
  <c r="F220" i="35"/>
  <c r="F222" i="35"/>
  <c r="F224" i="35"/>
  <c r="F225" i="35"/>
  <c r="F227" i="35"/>
  <c r="F229" i="35"/>
  <c r="F231" i="35"/>
  <c r="F236" i="35"/>
  <c r="F238" i="35"/>
  <c r="F241" i="35"/>
  <c r="F243" i="35"/>
  <c r="F245" i="35"/>
  <c r="F247" i="35"/>
  <c r="F250" i="35"/>
  <c r="F252" i="35"/>
  <c r="F256" i="35"/>
  <c r="F260" i="35"/>
  <c r="F265" i="35"/>
  <c r="F270" i="35"/>
  <c r="F275" i="35"/>
  <c r="F278" i="35"/>
  <c r="F284" i="35"/>
  <c r="F289" i="35"/>
  <c r="F293" i="35"/>
  <c r="F296" i="35"/>
  <c r="F301" i="35"/>
  <c r="F306" i="35"/>
  <c r="F311" i="35"/>
  <c r="F316" i="35"/>
  <c r="F323" i="35"/>
  <c r="F328" i="35"/>
  <c r="F335" i="35"/>
  <c r="F341" i="35"/>
  <c r="F347" i="35"/>
  <c r="F354" i="35"/>
  <c r="F360" i="35"/>
  <c r="F217" i="35"/>
  <c r="F271" i="35"/>
  <c r="F288" i="35"/>
  <c r="F305" i="35"/>
  <c r="F321" i="35"/>
  <c r="F337" i="35"/>
  <c r="F348" i="35"/>
  <c r="F359" i="35"/>
  <c r="F232" i="35"/>
  <c r="F279" i="35"/>
  <c r="F299" i="35"/>
  <c r="F310" i="35"/>
  <c r="F319" i="35"/>
  <c r="F327" i="35"/>
  <c r="F336" i="35"/>
  <c r="F345" i="35"/>
  <c r="F353" i="35"/>
  <c r="F362" i="35"/>
  <c r="F200" i="35"/>
  <c r="F234" i="35"/>
  <c r="F244" i="35"/>
  <c r="F248" i="35"/>
  <c r="F251" i="35"/>
  <c r="F255" i="35"/>
  <c r="F258" i="35"/>
  <c r="F261" i="35"/>
  <c r="F264" i="35"/>
  <c r="F268" i="35"/>
  <c r="F273" i="35"/>
  <c r="F280" i="35"/>
  <c r="F285" i="35"/>
  <c r="F291" i="35"/>
  <c r="F295" i="35"/>
  <c r="F300" i="35"/>
  <c r="F304" i="35"/>
  <c r="F309" i="35"/>
  <c r="F314" i="35"/>
  <c r="F320" i="35"/>
  <c r="F326" i="35"/>
  <c r="F331" i="35"/>
  <c r="F338" i="35"/>
  <c r="F342" i="35"/>
  <c r="F349" i="35"/>
  <c r="F355" i="35"/>
  <c r="F361" i="35"/>
  <c r="D8" i="35"/>
  <c r="D13" i="35"/>
  <c r="D21" i="35"/>
  <c r="D29" i="35"/>
  <c r="D37" i="35"/>
  <c r="D45" i="35"/>
  <c r="D53" i="35"/>
  <c r="D10" i="35"/>
  <c r="D18" i="35"/>
  <c r="D26" i="35"/>
  <c r="D34" i="35"/>
  <c r="D42" i="35"/>
  <c r="D50" i="35"/>
  <c r="D15" i="35"/>
  <c r="D23" i="35"/>
  <c r="D31" i="35"/>
  <c r="D39" i="35"/>
  <c r="D47" i="35"/>
  <c r="D55" i="35"/>
  <c r="D14" i="35"/>
  <c r="D22" i="35"/>
  <c r="D30" i="35"/>
  <c r="D38" i="35"/>
  <c r="D46" i="35"/>
  <c r="D54" i="35"/>
  <c r="D9" i="35"/>
  <c r="D25" i="35"/>
  <c r="D41" i="35"/>
  <c r="D16" i="35"/>
  <c r="D32" i="35"/>
  <c r="D48" i="35"/>
  <c r="D17" i="35"/>
  <c r="D33" i="35"/>
  <c r="D49" i="35"/>
  <c r="D11" i="35"/>
  <c r="D27" i="35"/>
  <c r="D43" i="35"/>
  <c r="D36" i="35"/>
  <c r="D12" i="35"/>
  <c r="D44" i="35"/>
  <c r="D19" i="35"/>
  <c r="D51" i="35"/>
  <c r="D52" i="35"/>
  <c r="D35" i="35"/>
  <c r="D56" i="35"/>
  <c r="D24" i="35"/>
  <c r="D20" i="35"/>
  <c r="D28" i="35"/>
  <c r="D40" i="35"/>
  <c r="F8" i="35"/>
  <c r="F16" i="35"/>
  <c r="F24" i="35"/>
  <c r="F32" i="35"/>
  <c r="F40" i="35"/>
  <c r="F48" i="35"/>
  <c r="F56" i="35"/>
  <c r="F13" i="35"/>
  <c r="F21" i="35"/>
  <c r="F29" i="35"/>
  <c r="F37" i="35"/>
  <c r="F45" i="35"/>
  <c r="F53" i="35"/>
  <c r="F10" i="35"/>
  <c r="F18" i="35"/>
  <c r="F26" i="35"/>
  <c r="F34" i="35"/>
  <c r="F42" i="35"/>
  <c r="F50" i="35"/>
  <c r="F9" i="35"/>
  <c r="F17" i="35"/>
  <c r="F25" i="35"/>
  <c r="F33" i="35"/>
  <c r="F41" i="35"/>
  <c r="F49" i="35"/>
  <c r="F12" i="35"/>
  <c r="F28" i="35"/>
  <c r="F44" i="35"/>
  <c r="F19" i="35"/>
  <c r="F35" i="35"/>
  <c r="F51" i="35"/>
  <c r="F20" i="35"/>
  <c r="F36" i="35"/>
  <c r="F52" i="35"/>
  <c r="F14" i="35"/>
  <c r="F30" i="35"/>
  <c r="F46" i="35"/>
  <c r="F23" i="35"/>
  <c r="F55" i="35"/>
  <c r="F31" i="35"/>
  <c r="F38" i="35"/>
  <c r="F22" i="35"/>
  <c r="F43" i="35"/>
  <c r="F15" i="35"/>
  <c r="F27" i="35"/>
  <c r="F47" i="35"/>
  <c r="F11" i="35"/>
  <c r="F39" i="35"/>
  <c r="F54" i="35"/>
  <c r="J11" i="35"/>
  <c r="J19" i="35"/>
  <c r="J27" i="35"/>
  <c r="J35" i="35"/>
  <c r="J43" i="35"/>
  <c r="J51" i="35"/>
  <c r="J8" i="35"/>
  <c r="J16" i="35"/>
  <c r="J24" i="35"/>
  <c r="J32" i="35"/>
  <c r="J40" i="35"/>
  <c r="J48" i="35"/>
  <c r="J56" i="35"/>
  <c r="J13" i="35"/>
  <c r="J21" i="35"/>
  <c r="J29" i="35"/>
  <c r="J37" i="35"/>
  <c r="J45" i="35"/>
  <c r="J53" i="35"/>
  <c r="J12" i="35"/>
  <c r="J20" i="35"/>
  <c r="J28" i="35"/>
  <c r="J36" i="35"/>
  <c r="J44" i="35"/>
  <c r="J52" i="35"/>
  <c r="J15" i="35"/>
  <c r="J31" i="35"/>
  <c r="J47" i="35"/>
  <c r="J22" i="35"/>
  <c r="J38" i="35"/>
  <c r="J54" i="35"/>
  <c r="J23" i="35"/>
  <c r="J39" i="35"/>
  <c r="J55" i="35"/>
  <c r="J17" i="35"/>
  <c r="J33" i="35"/>
  <c r="J49" i="35"/>
  <c r="J10" i="35"/>
  <c r="J42" i="35"/>
  <c r="J18" i="35"/>
  <c r="J50" i="35"/>
  <c r="J25" i="35"/>
  <c r="J9" i="35"/>
  <c r="J30" i="35"/>
  <c r="J26" i="35"/>
  <c r="J46" i="35"/>
  <c r="J41" i="35"/>
  <c r="J34" i="35"/>
  <c r="J14" i="35"/>
  <c r="L14" i="35"/>
  <c r="L22" i="35"/>
  <c r="L30" i="35"/>
  <c r="L38" i="35"/>
  <c r="L46" i="35"/>
  <c r="L54" i="35"/>
  <c r="L11" i="35"/>
  <c r="L19" i="35"/>
  <c r="L27" i="35"/>
  <c r="L35" i="35"/>
  <c r="L43" i="35"/>
  <c r="L51" i="35"/>
  <c r="L8" i="35"/>
  <c r="L16" i="35"/>
  <c r="L24" i="35"/>
  <c r="L32" i="35"/>
  <c r="L40" i="35"/>
  <c r="L48" i="35"/>
  <c r="L56" i="35"/>
  <c r="L15" i="35"/>
  <c r="L23" i="35"/>
  <c r="L31" i="35"/>
  <c r="L39" i="35"/>
  <c r="L47" i="35"/>
  <c r="L55" i="35"/>
  <c r="L18" i="35"/>
  <c r="L34" i="35"/>
  <c r="L50" i="35"/>
  <c r="L9" i="35"/>
  <c r="L25" i="35"/>
  <c r="L41" i="35"/>
  <c r="L10" i="35"/>
  <c r="L26" i="35"/>
  <c r="L42" i="35"/>
  <c r="L20" i="35"/>
  <c r="L36" i="35"/>
  <c r="L52" i="35"/>
  <c r="L29" i="35"/>
  <c r="L37" i="35"/>
  <c r="L12" i="35"/>
  <c r="L44" i="35"/>
  <c r="L13" i="35"/>
  <c r="L33" i="35"/>
  <c r="L53" i="35"/>
  <c r="L17" i="35"/>
  <c r="L21" i="35"/>
  <c r="L45" i="35"/>
  <c r="L49" i="35"/>
  <c r="L28" i="35"/>
  <c r="N8" i="35"/>
  <c r="N9" i="35"/>
  <c r="N10" i="35"/>
  <c r="N11" i="35"/>
  <c r="N12" i="35"/>
  <c r="N13" i="35"/>
  <c r="N14" i="35"/>
  <c r="N15" i="35"/>
  <c r="N16" i="35"/>
  <c r="N17" i="35"/>
  <c r="N18" i="35"/>
  <c r="N19" i="35"/>
  <c r="N20" i="35"/>
  <c r="N21" i="35"/>
  <c r="N22" i="35"/>
  <c r="N23" i="35"/>
  <c r="N24" i="35"/>
  <c r="N25" i="35"/>
  <c r="N26" i="35"/>
  <c r="N27" i="35"/>
  <c r="N28" i="35"/>
  <c r="N29" i="35"/>
  <c r="N30" i="35"/>
  <c r="N31" i="35"/>
  <c r="N32" i="35"/>
  <c r="N33" i="35"/>
  <c r="N34" i="35"/>
  <c r="N35" i="35"/>
  <c r="N36" i="35"/>
  <c r="N37" i="35"/>
  <c r="N38" i="35"/>
  <c r="N39" i="35"/>
  <c r="N40" i="35"/>
  <c r="N41" i="35"/>
  <c r="N42" i="35"/>
  <c r="N43" i="35"/>
  <c r="N44" i="35"/>
  <c r="N45" i="35"/>
  <c r="N46" i="35"/>
  <c r="N47" i="35"/>
  <c r="N48" i="35"/>
  <c r="N49" i="35"/>
  <c r="N50" i="35"/>
  <c r="N51" i="35"/>
  <c r="N52" i="35"/>
  <c r="N53" i="35"/>
  <c r="N54" i="35"/>
  <c r="N55" i="35"/>
  <c r="N56" i="35"/>
  <c r="H8" i="35"/>
  <c r="H9" i="35"/>
  <c r="H10" i="35"/>
  <c r="H11" i="35"/>
  <c r="H12" i="35"/>
  <c r="H13" i="35"/>
  <c r="H14" i="35"/>
  <c r="H15" i="35"/>
  <c r="H16" i="35"/>
  <c r="H17" i="35"/>
  <c r="H18" i="35"/>
  <c r="H19" i="35"/>
  <c r="H20" i="35"/>
  <c r="H21" i="35"/>
  <c r="H22" i="35"/>
  <c r="H23" i="35"/>
  <c r="H24" i="35"/>
  <c r="H25" i="35"/>
  <c r="H26" i="35"/>
  <c r="H27" i="35"/>
  <c r="H28" i="35"/>
  <c r="H29" i="35"/>
  <c r="H30" i="35"/>
  <c r="H31" i="35"/>
  <c r="H32" i="35"/>
  <c r="H33" i="35"/>
  <c r="H34" i="35"/>
  <c r="H35" i="35"/>
  <c r="H36" i="35"/>
  <c r="H37" i="35"/>
  <c r="H38" i="35"/>
  <c r="H39" i="35"/>
  <c r="H40" i="35"/>
  <c r="H41" i="35"/>
  <c r="H42" i="35"/>
  <c r="H43" i="35"/>
  <c r="H44" i="35"/>
  <c r="H45" i="35"/>
  <c r="H46" i="35"/>
  <c r="H47" i="35"/>
  <c r="H48" i="35"/>
  <c r="H49" i="35"/>
  <c r="H50" i="35"/>
  <c r="H51" i="35"/>
  <c r="H52" i="35"/>
  <c r="H53" i="35"/>
  <c r="H54" i="35"/>
  <c r="H55" i="35"/>
  <c r="H56" i="35"/>
  <c r="R9" i="35"/>
  <c r="R17" i="35"/>
  <c r="R25" i="35"/>
  <c r="R33" i="35"/>
  <c r="R41" i="35"/>
  <c r="R49" i="35"/>
  <c r="R14" i="35"/>
  <c r="R22" i="35"/>
  <c r="R30" i="35"/>
  <c r="R38" i="35"/>
  <c r="R46" i="35"/>
  <c r="R54" i="35"/>
  <c r="R11" i="35"/>
  <c r="R19" i="35"/>
  <c r="R27" i="35"/>
  <c r="R35" i="35"/>
  <c r="R43" i="35"/>
  <c r="R51" i="35"/>
  <c r="R8" i="35"/>
  <c r="R10" i="35"/>
  <c r="R18" i="35"/>
  <c r="R26" i="35"/>
  <c r="R34" i="35"/>
  <c r="R42" i="35"/>
  <c r="R50" i="35"/>
  <c r="R21" i="35"/>
  <c r="R37" i="35"/>
  <c r="R53" i="35"/>
  <c r="R12" i="35"/>
  <c r="R28" i="35"/>
  <c r="R44" i="35"/>
  <c r="R13" i="35"/>
  <c r="R29" i="35"/>
  <c r="R45" i="35"/>
  <c r="R23" i="35"/>
  <c r="R39" i="35"/>
  <c r="R55" i="35"/>
  <c r="R16" i="35"/>
  <c r="R48" i="35"/>
  <c r="R24" i="35"/>
  <c r="R56" i="35"/>
  <c r="R31" i="35"/>
  <c r="R20" i="35"/>
  <c r="R40" i="35"/>
  <c r="R15" i="35"/>
  <c r="R36" i="35"/>
  <c r="R32" i="35"/>
  <c r="R52" i="35"/>
  <c r="R47" i="35"/>
  <c r="P7" i="35"/>
  <c r="D7" i="35"/>
  <c r="N7" i="35"/>
  <c r="R7" i="35"/>
  <c r="L7" i="35"/>
  <c r="J7" i="35"/>
  <c r="H7" i="35"/>
  <c r="F7" i="35"/>
  <c r="P364" i="35" l="1"/>
  <c r="D364" i="35"/>
  <c r="J364" i="35"/>
  <c r="R364" i="35"/>
  <c r="N364" i="35"/>
  <c r="L364" i="35"/>
  <c r="H364" i="35"/>
  <c r="F364" i="35"/>
  <c r="J379" i="33" l="1"/>
  <c r="J373" i="33"/>
  <c r="H379" i="33"/>
  <c r="H373" i="33"/>
  <c r="I379" i="33"/>
  <c r="I373" i="33"/>
  <c r="D379" i="33"/>
  <c r="D373" i="33"/>
  <c r="G379" i="33"/>
  <c r="G373" i="33"/>
  <c r="F379" i="33"/>
  <c r="F373" i="33"/>
  <c r="E379" i="33"/>
  <c r="E373" i="33"/>
  <c r="E374" i="33" l="1"/>
  <c r="J374" i="33"/>
  <c r="H374" i="33"/>
  <c r="I374" i="33"/>
  <c r="D374" i="33"/>
  <c r="G374" i="33"/>
  <c r="F374" i="33"/>
  <c r="F375" i="33" s="1"/>
  <c r="E375" i="33" l="1"/>
  <c r="J375" i="33"/>
  <c r="J376" i="33" s="1"/>
  <c r="H375" i="33"/>
  <c r="I375" i="33"/>
  <c r="D375" i="33"/>
  <c r="D376" i="33" s="1"/>
  <c r="G375" i="33"/>
  <c r="F376" i="33"/>
  <c r="F377" i="33" s="1"/>
  <c r="E376" i="33" l="1"/>
  <c r="J377" i="33"/>
  <c r="H376" i="33"/>
  <c r="I376" i="33"/>
  <c r="D377" i="33"/>
  <c r="D378" i="33" s="1"/>
  <c r="D380" i="33" s="1"/>
  <c r="G376" i="33"/>
  <c r="F378" i="33"/>
  <c r="F380" i="33" s="1"/>
  <c r="E377" i="33" l="1"/>
  <c r="E378" i="33" s="1"/>
  <c r="E380" i="33" s="1"/>
  <c r="J378" i="33"/>
  <c r="J380" i="33" s="1"/>
  <c r="H377" i="33"/>
  <c r="H378" i="33" s="1"/>
  <c r="H380" i="33" s="1"/>
  <c r="I377" i="33"/>
  <c r="I378" i="33" s="1"/>
  <c r="I380" i="33" s="1"/>
  <c r="G377" i="33"/>
  <c r="G378" i="33" s="1"/>
  <c r="G380" i="33" s="1"/>
</calcChain>
</file>

<file path=xl/sharedStrings.xml><?xml version="1.0" encoding="utf-8"?>
<sst xmlns="http://schemas.openxmlformats.org/spreadsheetml/2006/main" count="796" uniqueCount="399">
  <si>
    <t>Knr.</t>
  </si>
  <si>
    <t>Kommune</t>
  </si>
  <si>
    <t>HALDEN</t>
  </si>
  <si>
    <t>SARPSBORG</t>
  </si>
  <si>
    <t>FREDRIKSTAD</t>
  </si>
  <si>
    <t>HVALER</t>
  </si>
  <si>
    <t>AREMARK</t>
  </si>
  <si>
    <t>MARKER</t>
  </si>
  <si>
    <t>SKIPTVEDT</t>
  </si>
  <si>
    <t>RAKKESTAD</t>
  </si>
  <si>
    <t>RÅDE</t>
  </si>
  <si>
    <t>VÅLER</t>
  </si>
  <si>
    <t>VESTBY</t>
  </si>
  <si>
    <t>ÅS</t>
  </si>
  <si>
    <t>FROGN</t>
  </si>
  <si>
    <t>NESODDEN</t>
  </si>
  <si>
    <t>BÆRUM</t>
  </si>
  <si>
    <t>RÆLINGEN</t>
  </si>
  <si>
    <t>ENEBAKK</t>
  </si>
  <si>
    <t>LØRENSKOG</t>
  </si>
  <si>
    <t>NITTEDAL</t>
  </si>
  <si>
    <t>GJERDRUM</t>
  </si>
  <si>
    <t>ULLENSAKER</t>
  </si>
  <si>
    <t>NES</t>
  </si>
  <si>
    <t>EIDSVOLL</t>
  </si>
  <si>
    <t>NANNESTAD</t>
  </si>
  <si>
    <t>HURDAL</t>
  </si>
  <si>
    <t>OSLO</t>
  </si>
  <si>
    <t>KONGSVINGER</t>
  </si>
  <si>
    <t>HAMAR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</si>
  <si>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</si>
  <si>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</si>
  <si>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</si>
  <si>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</si>
  <si>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</si>
  <si>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</si>
  <si>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</si>
  <si>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</si>
  <si>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</si>
  <si>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</si>
  <si>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</si>
  <si>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</si>
  <si>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</si>
  <si>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</si>
  <si>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</si>
  <si>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</si>
  <si>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</si>
  <si>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</si>
  <si>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</si>
  <si>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LILLEHAMMER</t>
  </si>
  <si>
    <t>GJØVIK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</si>
  <si>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</si>
  <si>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</si>
  <si>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</si>
  <si>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</si>
  <si>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</si>
  <si>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</si>
  <si>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</si>
  <si>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</si>
  <si>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</si>
  <si>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</si>
  <si>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</si>
  <si>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</si>
  <si>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</si>
  <si>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JEVNAKER</t>
  </si>
  <si>
    <t>LUNNER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</si>
  <si>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</si>
  <si>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</si>
  <si>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</si>
  <si>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</si>
  <si>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</si>
  <si>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</si>
  <si>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</si>
  <si>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</si>
  <si>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</si>
  <si>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KONGSBERG</t>
  </si>
  <si>
    <t>RINGERIKE</t>
  </si>
  <si>
    <t>HOLE</t>
  </si>
  <si>
    <t>FLÅ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</si>
  <si>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</si>
  <si>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</si>
  <si>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</si>
  <si>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</si>
  <si>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</si>
  <si>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</si>
  <si>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</si>
  <si>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</si>
  <si>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</si>
  <si>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</si>
  <si>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</si>
  <si>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</si>
  <si>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HORTEN</t>
  </si>
  <si>
    <t>SANDE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</si>
  <si>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</si>
  <si>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</si>
  <si>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</si>
  <si>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</si>
  <si>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</si>
  <si>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</si>
  <si>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</si>
  <si>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</si>
  <si>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BØ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</si>
  <si>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</si>
  <si>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</si>
  <si>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</si>
  <si>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</si>
  <si>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</si>
  <si>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</si>
  <si>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</si>
  <si>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</si>
  <si>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</si>
  <si>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</si>
  <si>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</si>
  <si>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GJERSTAD</t>
  </si>
  <si>
    <t>TVEDESTRAND</t>
  </si>
  <si>
    <t>FROLAND</t>
  </si>
  <si>
    <t>LILLESAND</t>
  </si>
  <si>
    <t>BIRKENES</t>
  </si>
  <si>
    <t>ÅMLI</t>
  </si>
  <si>
    <t>IVELAND</t>
  </si>
  <si>
    <t>BYGLAND</t>
  </si>
  <si>
    <t>VALLE</t>
  </si>
  <si>
    <t>BYKLE</t>
  </si>
  <si>
    <t>FARSUND</t>
  </si>
  <si>
    <t>FLEKKEFJORD</t>
  </si>
  <si>
    <t>VENNESLA</t>
  </si>
  <si>
    <t>ÅSERAL</t>
  </si>
  <si>
    <t>HÆGEBOSTAD</t>
  </si>
  <si>
    <t>KVINESDAL</t>
  </si>
  <si>
    <t>SIRDAL</t>
  </si>
  <si>
    <t>EIGERSUND</t>
  </si>
  <si>
    <t>STAVANGER</t>
  </si>
  <si>
    <t>HAUGESUND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</si>
  <si>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</si>
  <si>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</si>
  <si>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</si>
  <si>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</si>
  <si>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</si>
  <si>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</si>
  <si>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</si>
  <si>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</si>
  <si>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</si>
  <si>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</si>
  <si>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</si>
  <si>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</si>
  <si>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</si>
  <si>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</si>
  <si>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</si>
  <si>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</si>
  <si>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</si>
  <si>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</si>
  <si>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</si>
  <si>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BERGEN</t>
  </si>
  <si>
    <t>ETNE</t>
  </si>
  <si>
    <t>SVEIO</t>
  </si>
  <si>
    <t>BØMLO</t>
  </si>
  <si>
    <t>STORD</t>
  </si>
  <si>
    <t>FITJAR</t>
  </si>
  <si>
    <t>TYSNES</t>
  </si>
  <si>
    <t>KVINNHERAD</t>
  </si>
  <si>
    <t>EIDFJORD</t>
  </si>
  <si>
    <t>ULVIK</t>
  </si>
  <si>
    <t>KVAM</t>
  </si>
  <si>
    <t>SAMNANGER</t>
  </si>
  <si>
    <t>AUSTEVOLL</t>
  </si>
  <si>
    <t>ASKØY</t>
  </si>
  <si>
    <t>VAKSDAL</t>
  </si>
  <si>
    <t>MODALEN</t>
  </si>
  <si>
    <t>OSTERØY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</si>
  <si>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</si>
  <si>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</si>
  <si>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</si>
  <si>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</si>
  <si>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</si>
  <si>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</si>
  <si>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</si>
  <si>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</si>
  <si>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AURLAND</t>
  </si>
  <si>
    <t>LÆRDAL</t>
  </si>
  <si>
    <t>ÅRDAL</t>
  </si>
  <si>
    <t>LUSTER</t>
  </si>
  <si>
    <t>ASKVOLL</t>
  </si>
  <si>
    <t>FJALER</t>
  </si>
  <si>
    <t>BREMANGER</t>
  </si>
  <si>
    <t>GLOPPEN</t>
  </si>
  <si>
    <t>STRYN</t>
  </si>
  <si>
    <t>KRISTIANSUND</t>
  </si>
  <si>
    <t>VANYLVEN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</si>
  <si>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</si>
  <si>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</si>
  <si>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</si>
  <si>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</si>
  <si>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</si>
  <si>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</si>
  <si>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</si>
  <si>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</si>
  <si>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</si>
  <si>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</si>
  <si>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</si>
  <si>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</si>
  <si>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</si>
  <si>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</si>
  <si>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</si>
  <si>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</si>
  <si>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RINDAL</t>
  </si>
  <si>
    <t>SMØLA</t>
  </si>
  <si>
    <t>AURE</t>
  </si>
  <si>
    <t>TRONDHEIM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</si>
  <si>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</si>
  <si>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</si>
  <si>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</si>
  <si>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</si>
  <si>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</si>
  <si>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</si>
  <si>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</si>
  <si>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</si>
  <si>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</si>
  <si>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</si>
  <si>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</si>
  <si>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</si>
  <si>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</si>
  <si>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</si>
  <si>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</si>
  <si>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</si>
  <si>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</si>
  <si>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INDERØY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</si>
  <si>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</si>
  <si>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</si>
  <si>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</si>
  <si>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</si>
  <si>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</si>
  <si>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</si>
  <si>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</si>
  <si>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</si>
  <si>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</si>
  <si>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BODØ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</si>
  <si>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</si>
  <si>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</si>
  <si>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</si>
  <si>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</si>
  <si>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</si>
  <si>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</si>
  <si>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</si>
  <si>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</si>
  <si>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</si>
  <si>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</si>
  <si>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</si>
  <si>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</si>
  <si>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</si>
  <si>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</si>
  <si>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</si>
  <si>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</si>
  <si>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</si>
  <si>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</si>
  <si>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</si>
  <si>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</si>
  <si>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</si>
  <si>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</si>
  <si>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</si>
  <si>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</si>
  <si>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</si>
  <si>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</si>
  <si>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</si>
  <si>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</si>
  <si>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</si>
  <si>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</si>
  <si>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</si>
  <si>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</si>
  <si>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</si>
  <si>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</si>
  <si>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</si>
  <si>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</si>
  <si>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HARSTAD</t>
  </si>
  <si>
    <t>TROMSØ</t>
  </si>
  <si>
    <t>KVÆFJORD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</si>
  <si>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</si>
  <si>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</si>
  <si>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</si>
  <si>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</si>
  <si>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</si>
  <si>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</si>
  <si>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</si>
  <si>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</si>
  <si>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</si>
  <si>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</si>
  <si>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</si>
  <si>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</si>
  <si>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</si>
  <si>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</si>
  <si>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</si>
  <si>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</si>
  <si>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VARDØ</t>
  </si>
  <si>
    <t>VADSØ</t>
  </si>
  <si>
    <t>KAUTOKEINO</t>
  </si>
  <si>
    <t>ALTA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</si>
  <si>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</si>
  <si>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</si>
  <si>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</si>
  <si>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</si>
  <si>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</si>
  <si>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</si>
  <si>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</si>
  <si>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</si>
  <si>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</si>
  <si>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DEATNU-TANA</t>
  </si>
  <si>
    <t>NESSEBY</t>
  </si>
  <si>
    <t>BÅTSFJORD</t>
  </si>
  <si>
    <t>SØR-VARANGER</t>
  </si>
  <si>
    <t>Grunnskole</t>
  </si>
  <si>
    <t>Helse</t>
  </si>
  <si>
    <t>Barnevern</t>
  </si>
  <si>
    <t>Barnehage</t>
  </si>
  <si>
    <t>Pleie og omsorg</t>
  </si>
  <si>
    <t>Bef. andel</t>
  </si>
  <si>
    <t>Indeks</t>
  </si>
  <si>
    <t>(promille)</t>
  </si>
  <si>
    <t>Hele landet</t>
  </si>
  <si>
    <t>Antall &lt; 0,5</t>
  </si>
  <si>
    <t>Antall 0,5 - 0,7</t>
  </si>
  <si>
    <t>Antall 0,7 - 0,9</t>
  </si>
  <si>
    <t>Antall 0,9 - 1,1</t>
  </si>
  <si>
    <t>Antall 1,1 - 1,3</t>
  </si>
  <si>
    <t>Antall 1,3 - 1,5</t>
  </si>
  <si>
    <t>Antall &gt; 1,5</t>
  </si>
  <si>
    <t>(1000 kroner)</t>
  </si>
  <si>
    <t>Beløp som skal fordeles</t>
  </si>
  <si>
    <t>Delkostnadsnøkkel</t>
  </si>
  <si>
    <t>grunnskole</t>
  </si>
  <si>
    <t>barnehage</t>
  </si>
  <si>
    <t>administrasjon</t>
  </si>
  <si>
    <t>pleie og omsorg</t>
  </si>
  <si>
    <t>Sosialtjeneste</t>
  </si>
  <si>
    <t>kommunehelse</t>
  </si>
  <si>
    <t>sosialtjeneste</t>
  </si>
  <si>
    <t>barnevern</t>
  </si>
  <si>
    <t>Nasjonalt beløp som skal fordeles</t>
  </si>
  <si>
    <t>Administrasjon</t>
  </si>
  <si>
    <t>Kommunehelse</t>
  </si>
  <si>
    <t>Hovedkostnadsnøkkel</t>
  </si>
  <si>
    <t>Kommunens andel av fordelt beløp</t>
  </si>
  <si>
    <t>Delkostnadsindeks</t>
  </si>
  <si>
    <t>Legg inn kommunenummer og nasjonalt beløp som skal fordeles i de gule feltene</t>
  </si>
  <si>
    <t>Kommunenummer</t>
  </si>
  <si>
    <t>Landbruk</t>
  </si>
  <si>
    <t>SANDEFJORD (fra 1.1.2017)</t>
  </si>
  <si>
    <t>LARVIK (fra 1.1.2018)</t>
  </si>
  <si>
    <t>FÆRDER (fra 1.1.2018)</t>
  </si>
  <si>
    <t>VEGÅRSHEI</t>
  </si>
  <si>
    <t>EVJE OG HORNNES</t>
  </si>
  <si>
    <t>INDRE FOSEN</t>
  </si>
  <si>
    <t>Delkostnadsvekter</t>
  </si>
  <si>
    <t>SANDNES (FRA 1.1.2020)</t>
  </si>
  <si>
    <t>MOLDE (FRA 1.1.2020)</t>
  </si>
  <si>
    <t>ÅLESUND (FRA 1.1.2020)</t>
  </si>
  <si>
    <t>VOLDA (FRA 1.1.2020)</t>
  </si>
  <si>
    <t>FJORD (FRA 1.1.2020)</t>
  </si>
  <si>
    <t>HUSTADVIKA (FRA 1.1.2020)</t>
  </si>
  <si>
    <t>NARVIK (FRA 1.1.2020)</t>
  </si>
  <si>
    <t>HAMARØY (FRA 1.1.2020)</t>
  </si>
  <si>
    <t>MOSS (FRA 1.1.2020)</t>
  </si>
  <si>
    <t>DRAMMEN (FRA 1.1.2020)</t>
  </si>
  <si>
    <t>INDRE ØSTFOLD (FRA 1.1.2020)</t>
  </si>
  <si>
    <t>NORDRE FOLLO (FRA 1.1.2020)</t>
  </si>
  <si>
    <t>ASKER (FRA 1.1.2020)</t>
  </si>
  <si>
    <t>AURSKOG HØLAND (FRA 1.1.2020)</t>
  </si>
  <si>
    <t>LILLESTRØM (FRA 1.1.2020)</t>
  </si>
  <si>
    <t>HOLMESTRAND (FRA 1.1.2020)</t>
  </si>
  <si>
    <t>TØNSBERG (FRA 1.1.2020)</t>
  </si>
  <si>
    <t>MIDT-TELEMARK (FRA 1.1.2020)</t>
  </si>
  <si>
    <t>KRISTIANSAND (FRA 1.1.2020)</t>
  </si>
  <si>
    <t>LINDESNES (FRA 1.1.2020)</t>
  </si>
  <si>
    <t>LYNGDAL (FRA 1.1.2020)</t>
  </si>
  <si>
    <t>KINN (FRA 1.1.2020)</t>
  </si>
  <si>
    <t>ULLENSVANG (FRA 1.1.2020)</t>
  </si>
  <si>
    <t>VOSS (FRA 1.1.2020)</t>
  </si>
  <si>
    <t>BJØRNAFJORDEN (FRA 1.1.2020)</t>
  </si>
  <si>
    <t>ØYGARDEN (FRA 1.1.2020)</t>
  </si>
  <si>
    <t>ALVER (FRA 1.1.2020)</t>
  </si>
  <si>
    <t>SOGNDAL (FRA 1.1.2020)</t>
  </si>
  <si>
    <t>SUNNFJORD (FRA 1.1.2020)</t>
  </si>
  <si>
    <t>STAD (FRA 1.1.2020)</t>
  </si>
  <si>
    <t>STEINKJER (FRA 1.1.2020)</t>
  </si>
  <si>
    <t>NAMSOS (FRA 1.1.2020)</t>
  </si>
  <si>
    <t>HEIM (FRA 1.1.2020)</t>
  </si>
  <si>
    <t>HITRA (FRA 1.1.2020)</t>
  </si>
  <si>
    <t>ØRLAND (FRA 1.1.2020)</t>
  </si>
  <si>
    <t>ÅFJORD (FRA 1.1.2020)</t>
  </si>
  <si>
    <t>ORKLAND (FRA 1.1.2020)</t>
  </si>
  <si>
    <t>NÆRØYSUND (FRA 1.1.2020)</t>
  </si>
  <si>
    <t>HAMMERFEST (FRA 1.1.2020)</t>
  </si>
  <si>
    <t>TJELDSUND (FRA 1.1.2020)</t>
  </si>
  <si>
    <t>SENJA (FRA 1.1.2020)</t>
  </si>
  <si>
    <t>NESBYEN</t>
  </si>
  <si>
    <t>per 1.7.2023</t>
  </si>
  <si>
    <t>Delkostnadsnøkler - indekser - inntektssystemet 2024</t>
  </si>
  <si>
    <t>ÅLESUND (FRA 1.1.2024)</t>
  </si>
  <si>
    <t>HARAM (FRA 1.1.2024)</t>
  </si>
  <si>
    <t>SKIPTVET</t>
  </si>
  <si>
    <t>Regneark for å beregne kommunens andel av bevilgninger og uttrekk etter delkostnadsnøkkel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</si>
</sst>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.00_ ;_ * \-#,##0.00_ ;_ * &quot;-&quot;??_ ;_ @_ "/>
    <numFmt numFmtId="165" formatCode="_ * #,##0_ ;_ * \-#,##0_ ;_ * &quot;-&quot;??_ ;_ @_ "/>
    <numFmt numFmtId="166" formatCode="0000"/>
    <numFmt numFmtId="167" formatCode="0.0000"/>
    <numFmt numFmtId="168" formatCode="_ * #,##0.0000_ ;_ * \-#,##0.0000_ ;_ * &quot;-&quot;??_ ;_ @_ "/>
    <numFmt numFmtId="169" formatCode="#,##0_ ;\-#,##0_ ;&quot;-&quot;??_ ;_ @_ "/>
    <numFmt numFmtId="170" formatCode="#,##0.0000_ ;\-#,##0.0000_ ;&quot;-&quot;??_ ;_ @_ "/>
    <numFmt numFmtId="171" formatCode="0.0\ %"/>
    <numFmt numFmtId="172" formatCode="#,##0.0000000000000000000"/>
    <numFmt numFmtId="173" formatCode="_ * #,##0.0000_ ;_ * \-#,##0.0000_ ;_ * &quot;-&quot;????_ ;_ @_ "/>
    <numFmt numFmtId="174" formatCode="0.00000000000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ms Rmn"/>
    </font>
    <font>
      <b/>
      <sz val="11"/>
      <color indexed="10"/>
      <name val="Calibri"/>
      <family val="2"/>
    </font>
    <font>
      <i/>
      <sz val="10"/>
      <color indexed="8"/>
      <name val="DepCentury Old Style"/>
      <family val="1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 applyNumberFormat="0" applyAlignment="0">
      <alignment horizontal="left"/>
    </xf>
    <xf numFmtId="164" fontId="6" fillId="0" borderId="0" applyFont="0" applyFill="0" applyBorder="0" applyAlignment="0" applyProtection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3" fontId="5" fillId="0" borderId="0" xfId="0" applyNumberFormat="1" applyFont="1"/>
    <xf numFmtId="166" fontId="5" fillId="0" borderId="0" xfId="0" applyNumberFormat="1" applyFont="1" applyBorder="1" applyAlignment="1">
      <alignment horizontal="left"/>
    </xf>
    <xf numFmtId="3" fontId="5" fillId="0" borderId="0" xfId="0" applyNumberFormat="1" applyFont="1" applyBorder="1"/>
    <xf numFmtId="166" fontId="5" fillId="0" borderId="0" xfId="0" applyNumberFormat="1" applyFont="1" applyAlignment="1">
      <alignment horizontal="left"/>
    </xf>
    <xf numFmtId="0" fontId="5" fillId="0" borderId="0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Alignment="1">
      <alignment horizontal="center"/>
    </xf>
    <xf numFmtId="3" fontId="10" fillId="8" borderId="2" xfId="0" applyNumberFormat="1" applyFont="1" applyFill="1" applyBorder="1" applyAlignment="1">
      <alignment horizontal="center"/>
    </xf>
    <xf numFmtId="165" fontId="0" fillId="0" borderId="0" xfId="1" applyNumberFormat="1" applyFont="1"/>
    <xf numFmtId="168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5" fontId="0" fillId="0" borderId="0" xfId="0" applyNumberFormat="1"/>
    <xf numFmtId="0" fontId="0" fillId="0" borderId="3" xfId="0" applyBorder="1"/>
    <xf numFmtId="167" fontId="0" fillId="0" borderId="3" xfId="0" applyNumberFormat="1" applyBorder="1"/>
    <xf numFmtId="168" fontId="0" fillId="0" borderId="3" xfId="1" applyNumberFormat="1" applyFont="1" applyBorder="1"/>
    <xf numFmtId="168" fontId="0" fillId="0" borderId="3" xfId="0" applyNumberFormat="1" applyBorder="1"/>
    <xf numFmtId="3" fontId="0" fillId="0" borderId="0" xfId="0" applyNumberFormat="1"/>
    <xf numFmtId="3" fontId="0" fillId="0" borderId="2" xfId="0" applyNumberFormat="1" applyBorder="1"/>
    <xf numFmtId="0" fontId="4" fillId="0" borderId="0" xfId="0" applyFont="1"/>
    <xf numFmtId="3" fontId="0" fillId="0" borderId="3" xfId="0" applyNumberFormat="1" applyBorder="1"/>
    <xf numFmtId="0" fontId="0" fillId="9" borderId="0" xfId="0" applyFill="1"/>
    <xf numFmtId="0" fontId="4" fillId="0" borderId="0" xfId="0" applyFont="1" applyProtection="1"/>
    <xf numFmtId="3" fontId="0" fillId="0" borderId="0" xfId="0" applyNumberFormat="1" applyProtection="1"/>
    <xf numFmtId="0" fontId="0" fillId="0" borderId="0" xfId="0" applyProtection="1"/>
    <xf numFmtId="3" fontId="11" fillId="10" borderId="0" xfId="0" applyNumberFormat="1" applyFont="1" applyFill="1" applyAlignment="1" applyProtection="1">
      <alignment horizontal="left"/>
    </xf>
    <xf numFmtId="0" fontId="12" fillId="11" borderId="0" xfId="0" applyFont="1" applyFill="1" applyProtection="1"/>
    <xf numFmtId="0" fontId="12" fillId="0" borderId="0" xfId="0" applyFont="1" applyProtection="1"/>
    <xf numFmtId="0" fontId="12" fillId="12" borderId="0" xfId="0" applyFont="1" applyFill="1" applyProtection="1"/>
    <xf numFmtId="0" fontId="11" fillId="9" borderId="0" xfId="0" applyFont="1" applyFill="1" applyAlignment="1" applyProtection="1">
      <alignment horizontal="center"/>
      <protection locked="0"/>
    </xf>
    <xf numFmtId="0" fontId="11" fillId="0" borderId="2" xfId="0" applyFont="1" applyBorder="1" applyProtection="1"/>
    <xf numFmtId="3" fontId="11" fillId="0" borderId="2" xfId="0" applyNumberFormat="1" applyFont="1" applyBorder="1" applyProtection="1"/>
    <xf numFmtId="0" fontId="0" fillId="0" borderId="2" xfId="0" applyBorder="1" applyProtection="1"/>
    <xf numFmtId="0" fontId="0" fillId="3" borderId="0" xfId="0" applyFill="1" applyBorder="1" applyAlignment="1">
      <alignment horizontal="center"/>
    </xf>
    <xf numFmtId="0" fontId="0" fillId="0" borderId="0" xfId="0" applyBorder="1"/>
    <xf numFmtId="0" fontId="0" fillId="4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9" fillId="0" borderId="0" xfId="0" applyNumberFormat="1" applyFont="1" applyAlignment="1">
      <alignment horizontal="center"/>
    </xf>
    <xf numFmtId="167" fontId="9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2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3" fontId="12" fillId="0" borderId="0" xfId="0" applyNumberFormat="1" applyFont="1" applyAlignment="1" applyProtection="1">
      <alignment horizontal="center"/>
    </xf>
    <xf numFmtId="169" fontId="12" fillId="11" borderId="0" xfId="0" applyNumberFormat="1" applyFont="1" applyFill="1" applyAlignment="1" applyProtection="1">
      <alignment horizontal="center"/>
    </xf>
    <xf numFmtId="169" fontId="12" fillId="0" borderId="0" xfId="0" applyNumberFormat="1" applyFont="1" applyAlignment="1" applyProtection="1">
      <alignment horizontal="center"/>
    </xf>
    <xf numFmtId="169" fontId="12" fillId="12" borderId="0" xfId="0" applyNumberFormat="1" applyFont="1" applyFill="1" applyAlignment="1" applyProtection="1">
      <alignment horizontal="center"/>
    </xf>
    <xf numFmtId="170" fontId="12" fillId="11" borderId="0" xfId="0" applyNumberFormat="1" applyFont="1" applyFill="1" applyAlignment="1" applyProtection="1">
      <alignment horizontal="center"/>
    </xf>
    <xf numFmtId="170" fontId="12" fillId="0" borderId="0" xfId="0" applyNumberFormat="1" applyFont="1" applyAlignment="1" applyProtection="1">
      <alignment horizontal="center"/>
    </xf>
    <xf numFmtId="170" fontId="12" fillId="12" borderId="0" xfId="0" applyNumberFormat="1" applyFont="1" applyFill="1" applyAlignment="1" applyProtection="1">
      <alignment horizontal="center"/>
    </xf>
    <xf numFmtId="167" fontId="0" fillId="0" borderId="0" xfId="0" applyNumberFormat="1" applyProtection="1"/>
    <xf numFmtId="3" fontId="12" fillId="9" borderId="0" xfId="0" applyNumberFormat="1" applyFont="1" applyFill="1" applyAlignment="1" applyProtection="1">
      <alignment horizontal="center"/>
      <protection locked="0"/>
    </xf>
    <xf numFmtId="167" fontId="4" fillId="0" borderId="0" xfId="0" applyNumberFormat="1" applyFont="1" applyProtection="1"/>
    <xf numFmtId="0" fontId="14" fillId="0" borderId="0" xfId="0" applyFont="1" applyProtection="1"/>
    <xf numFmtId="0" fontId="0" fillId="0" borderId="0" xfId="0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14" borderId="0" xfId="0" applyFont="1" applyFill="1" applyBorder="1" applyAlignment="1">
      <alignment horizontal="center"/>
    </xf>
    <xf numFmtId="171" fontId="0" fillId="0" borderId="0" xfId="0" applyNumberFormat="1" applyAlignment="1">
      <alignment horizontal="center"/>
    </xf>
    <xf numFmtId="171" fontId="0" fillId="0" borderId="0" xfId="0" applyNumberFormat="1"/>
    <xf numFmtId="171" fontId="0" fillId="0" borderId="0" xfId="1" applyNumberFormat="1" applyFont="1"/>
    <xf numFmtId="3" fontId="4" fillId="0" borderId="0" xfId="0" applyNumberFormat="1" applyFont="1" applyProtection="1"/>
    <xf numFmtId="170" fontId="0" fillId="0" borderId="0" xfId="0" applyNumberFormat="1" applyAlignment="1" applyProtection="1">
      <alignment horizontal="center"/>
    </xf>
    <xf numFmtId="172" fontId="0" fillId="0" borderId="0" xfId="0" applyNumberFormat="1" applyProtection="1"/>
    <xf numFmtId="173" fontId="0" fillId="0" borderId="0" xfId="0" applyNumberFormat="1" applyAlignment="1">
      <alignment horizontal="center"/>
    </xf>
    <xf numFmtId="174" fontId="0" fillId="0" borderId="0" xfId="0" applyNumberFormat="1"/>
    <xf numFmtId="3" fontId="0" fillId="9" borderId="0" xfId="0" applyNumberFormat="1" applyFill="1"/>
    <xf numFmtId="0" fontId="13" fillId="13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0">
    <cellStyle name="Komma" xfId="1" builtinId="3"/>
    <cellStyle name="Komma 2" xfId="5" xr:uid="{00000000-0005-0000-0000-000001000000}"/>
    <cellStyle name="Komma 3" xfId="8" xr:uid="{00000000-0005-0000-0000-000002000000}"/>
    <cellStyle name="Normal" xfId="0" builtinId="0"/>
    <cellStyle name="Normal 2" xfId="2" xr:uid="{00000000-0005-0000-0000-000004000000}"/>
    <cellStyle name="Normal 2 2" xfId="6" xr:uid="{00000000-0005-0000-0000-000005000000}"/>
    <cellStyle name="Normal 2 2 2" xfId="9" xr:uid="{00000000-0005-0000-0000-000006000000}"/>
    <cellStyle name="Normal 3" xfId="3" xr:uid="{00000000-0005-0000-0000-000007000000}"/>
    <cellStyle name="Normal 4" xfId="7" xr:uid="{00000000-0005-0000-0000-000008000000}"/>
    <cellStyle name="times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showGridLines="0" tabSelected="1" zoomScale="70" zoomScaleNormal="70" workbookViewId="0">
      <selection activeCell="C13" sqref="C13"/>
    </sheetView>
  </sheetViews>
  <sheetFormatPr baseColWidth="10" defaultColWidth="11.44140625" defaultRowHeight="13.2"/>
  <cols>
    <col min="1" max="1" width="11.44140625" style="28"/>
    <col min="2" max="2" width="30.77734375" style="28" customWidth="1"/>
    <col min="3" max="3" width="46" style="27" customWidth="1"/>
    <col min="4" max="4" width="5.77734375" style="28" customWidth="1"/>
    <col min="5" max="5" width="47.44140625" style="27" customWidth="1"/>
    <col min="6" max="6" width="5.77734375" style="28" customWidth="1"/>
    <col min="7" max="7" width="48.21875" style="28" customWidth="1"/>
    <col min="8" max="16384" width="11.44140625" style="28"/>
  </cols>
  <sheetData>
    <row r="1" spans="1:8" ht="7.5" customHeight="1"/>
    <row r="2" spans="1:8" ht="21">
      <c r="A2" s="61" t="s">
        <v>398</v>
      </c>
    </row>
    <row r="3" spans="1:8" ht="8.25" customHeight="1">
      <c r="A3" s="61"/>
    </row>
    <row r="4" spans="1:8" ht="22.5" customHeight="1">
      <c r="A4" s="61" t="s">
        <v>341</v>
      </c>
    </row>
    <row r="7" spans="1:8" ht="20.399999999999999">
      <c r="B7" s="35" t="s">
        <v>342</v>
      </c>
    </row>
    <row r="8" spans="1:8" ht="20.399999999999999">
      <c r="B8" s="33">
        <v>5055</v>
      </c>
      <c r="C8" s="29" t="str">
        <f>IF($B$8&gt;0,VLOOKUP('Fordeling etter delkostn.nøkkel'!B8,'Delkostnadsindekser 2023'!A7:L363,2,FALSE),"")</f>
        <v>HEIM (FRA 1.1.2020)</v>
      </c>
    </row>
    <row r="11" spans="1:8" ht="20.399999999999999">
      <c r="B11" s="34" t="s">
        <v>326</v>
      </c>
      <c r="C11" s="35" t="s">
        <v>335</v>
      </c>
      <c r="D11" s="36"/>
      <c r="E11" s="35" t="s">
        <v>339</v>
      </c>
      <c r="F11" s="36"/>
      <c r="G11" s="49" t="s">
        <v>340</v>
      </c>
    </row>
    <row r="13" spans="1:8" ht="17.399999999999999">
      <c r="B13" s="30" t="s">
        <v>312</v>
      </c>
      <c r="C13" s="59"/>
      <c r="E13" s="52">
        <f>IF($B$8&gt;0,+C13*G13*(VLOOKUP(B$8,'Delkostnadsindekser 2023'!$A$7:$L$363,12)/1000),0)</f>
        <v>0</v>
      </c>
      <c r="F13" s="50"/>
      <c r="G13" s="55">
        <f>IF($B$8&gt;0,VLOOKUP(B$8,'Delkostnadsindekser 2023'!$A$7:$L$363,4,FALSE),0)</f>
        <v>1.3050109309512987</v>
      </c>
      <c r="H13" s="26"/>
    </row>
    <row r="14" spans="1:8" ht="17.399999999999999">
      <c r="B14" s="31"/>
      <c r="C14" s="51"/>
      <c r="E14" s="53"/>
      <c r="F14" s="50"/>
      <c r="G14" s="56"/>
    </row>
    <row r="15" spans="1:8" ht="17.399999999999999">
      <c r="B15" s="32" t="s">
        <v>308</v>
      </c>
      <c r="C15" s="59"/>
      <c r="E15" s="54">
        <f>IF($B$8&gt;0,+C15*G15*(VLOOKUP(B$8,'Delkostnadsindekser 2023'!$A$7:$L$363,12)/1000),0)</f>
        <v>0</v>
      </c>
      <c r="F15" s="50"/>
      <c r="G15" s="57">
        <f>IF($B$8&gt;0,VLOOKUP(B$8,'Delkostnadsindekser 2023'!$A$7:$L$363,5,FALSE),0)</f>
        <v>1.0771113874644589</v>
      </c>
      <c r="H15" s="60"/>
    </row>
    <row r="16" spans="1:8" ht="17.399999999999999">
      <c r="B16" s="31"/>
      <c r="C16" s="51"/>
      <c r="E16" s="53"/>
      <c r="F16" s="50"/>
      <c r="G16" s="56"/>
      <c r="H16" s="58"/>
    </row>
    <row r="17" spans="2:8" ht="17.399999999999999">
      <c r="B17" s="30" t="s">
        <v>311</v>
      </c>
      <c r="C17" s="59"/>
      <c r="E17" s="52">
        <f>IF($B$8&gt;0,+C17*G17*(VLOOKUP(B$8,'Delkostnadsindekser 2023'!$A$7:$L$363,12)/1000),0)</f>
        <v>0</v>
      </c>
      <c r="F17" s="50"/>
      <c r="G17" s="55">
        <f>IF($B$8&gt;0,VLOOKUP(B$8,'Delkostnadsindekser 2023'!$A$7:$L$363,6,FALSE),0)</f>
        <v>0.80318807621013111</v>
      </c>
      <c r="H17" s="60"/>
    </row>
    <row r="18" spans="2:8" ht="17.399999999999999">
      <c r="B18" s="31"/>
      <c r="C18" s="51"/>
      <c r="E18" s="53"/>
      <c r="F18" s="50"/>
      <c r="G18" s="56"/>
      <c r="H18" s="58"/>
    </row>
    <row r="19" spans="2:8" ht="17.399999999999999">
      <c r="B19" s="32" t="s">
        <v>336</v>
      </c>
      <c r="C19" s="59"/>
      <c r="E19" s="54">
        <f>IF($B$8&gt;0,+C19*G19*(VLOOKUP(B$8,'Delkostnadsindekser 2023'!$A$7:$L$363,12)/1000),0)</f>
        <v>0</v>
      </c>
      <c r="F19" s="50"/>
      <c r="G19" s="57">
        <f>IF($B$8&gt;0,VLOOKUP(B$8,'Delkostnadsindekser 2023'!$A$7:$L$363,7,FALSE),0)</f>
        <v>1.1377958048740775</v>
      </c>
      <c r="H19" s="60"/>
    </row>
    <row r="20" spans="2:8" ht="17.399999999999999">
      <c r="B20" s="31"/>
      <c r="C20" s="51"/>
      <c r="E20" s="53"/>
      <c r="F20" s="50"/>
      <c r="G20" s="56"/>
      <c r="H20" s="58"/>
    </row>
    <row r="21" spans="2:8" ht="17.399999999999999">
      <c r="B21" s="30" t="s">
        <v>331</v>
      </c>
      <c r="C21" s="59"/>
      <c r="E21" s="52">
        <f>IF($B$8&gt;0,+C21*G21*(VLOOKUP(B$8,'Delkostnadsindekser 2023'!$A$7:$L$363,12)/1000),0)</f>
        <v>0</v>
      </c>
      <c r="F21" s="50"/>
      <c r="G21" s="55">
        <f>IF($B$8&gt;0,VLOOKUP(B$8,'Delkostnadsindekser 2023'!$A$7:$L$363,8,FALSE),0)</f>
        <v>0.73747171458368732</v>
      </c>
      <c r="H21" s="60"/>
    </row>
    <row r="22" spans="2:8" ht="17.399999999999999">
      <c r="B22" s="31"/>
      <c r="C22" s="51"/>
      <c r="E22" s="53"/>
      <c r="F22" s="50"/>
      <c r="G22" s="56"/>
      <c r="H22" s="58"/>
    </row>
    <row r="23" spans="2:8" ht="17.399999999999999">
      <c r="B23" s="32" t="s">
        <v>337</v>
      </c>
      <c r="C23" s="59"/>
      <c r="E23" s="54">
        <f>IF($B$8&gt;0,+C23*G23*(VLOOKUP(B$8,'Delkostnadsindekser 2023'!$A$7:$L$363,12)/1000),0)</f>
        <v>0</v>
      </c>
      <c r="F23" s="50"/>
      <c r="G23" s="57">
        <f>IF($B$8&gt;0,VLOOKUP(B$8,'Delkostnadsindekser 2023'!$A$7:$L$363,9,FALSE),0)</f>
        <v>1.3034303440011494</v>
      </c>
      <c r="H23" s="60"/>
    </row>
    <row r="24" spans="2:8" ht="17.399999999999999">
      <c r="B24" s="31"/>
      <c r="C24" s="51"/>
      <c r="E24" s="53"/>
      <c r="F24" s="50"/>
      <c r="G24" s="56"/>
      <c r="H24" s="58"/>
    </row>
    <row r="25" spans="2:8" ht="17.399999999999999">
      <c r="B25" s="30" t="s">
        <v>310</v>
      </c>
      <c r="C25" s="59"/>
      <c r="E25" s="52">
        <f>IF($B$8&gt;0,+C25*G25*(VLOOKUP(B$8,'Delkostnadsindekser 2023'!$A$7:$L$363,12)/1000),0)</f>
        <v>0</v>
      </c>
      <c r="F25" s="50"/>
      <c r="G25" s="55">
        <f>IF($B$8&gt;0,VLOOKUP(B$8,'Delkostnadsindekser 2023'!$A$7:$L$363,10,FALSE),0)</f>
        <v>0.87402660468067739</v>
      </c>
      <c r="H25" s="58"/>
    </row>
    <row r="26" spans="2:8" ht="17.399999999999999">
      <c r="B26" s="31"/>
      <c r="C26" s="51"/>
      <c r="E26" s="53"/>
      <c r="F26" s="50"/>
      <c r="G26" s="56"/>
      <c r="H26" s="58"/>
    </row>
    <row r="27" spans="2:8" ht="17.399999999999999">
      <c r="B27" s="32" t="s">
        <v>343</v>
      </c>
      <c r="C27" s="59"/>
      <c r="E27" s="54">
        <f>IF($B$8&gt;0,+C27*G27*(VLOOKUP(B$8,'Delkostnadsindekser 2023'!$A$7:$L$363,12)/1000),0)</f>
        <v>0</v>
      </c>
      <c r="F27" s="50"/>
      <c r="G27" s="57">
        <f>IF($B$8&gt;0,VLOOKUP(B$8,'Delkostnadsindekser 2023'!$A$7:$L$363,11,FALSE),0)</f>
        <v>3.7961406796746737</v>
      </c>
      <c r="H27" s="60"/>
    </row>
    <row r="28" spans="2:8" ht="17.399999999999999">
      <c r="B28" s="31"/>
      <c r="C28" s="51"/>
      <c r="E28" s="53"/>
      <c r="F28" s="50"/>
      <c r="G28" s="56"/>
      <c r="H28" s="58"/>
    </row>
    <row r="29" spans="2:8" ht="17.399999999999999">
      <c r="B29" s="30" t="s">
        <v>338</v>
      </c>
      <c r="C29" s="59"/>
      <c r="E29" s="52">
        <f>IF($B$8&gt;0,+C29*G29*(VLOOKUP(B$8,'Delkostnadsindekser 2023'!$A$7:$L$363,12)/1000),0)</f>
        <v>0</v>
      </c>
      <c r="F29" s="50"/>
      <c r="G29" s="55">
        <f>IF($B$8&gt;0,VLOOKUP(B$8,'Delkostnadsindekser 2023'!$A$7:$L$363,3,FALSE),0)</f>
        <v>1.1153829200000001</v>
      </c>
      <c r="H29" s="60"/>
    </row>
    <row r="33" spans="5:7" ht="21" customHeight="1">
      <c r="E33" s="68"/>
      <c r="G33" s="69"/>
    </row>
    <row r="35" spans="5:7">
      <c r="E35" s="70"/>
    </row>
  </sheetData>
  <sheetProtection sheet="1" objects="1" scenarios="1" selectLockedCells="1"/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80"/>
  <sheetViews>
    <sheetView workbookViewId="0">
      <pane ySplit="5" topLeftCell="A23" activePane="bottomLeft" state="frozen"/>
      <selection pane="bottomLeft" activeCell="A56" sqref="A56"/>
    </sheetView>
  </sheetViews>
  <sheetFormatPr baseColWidth="10" defaultRowHeight="13.2"/>
  <cols>
    <col min="1" max="1" width="5.44140625" customWidth="1"/>
    <col min="2" max="2" width="19.21875" customWidth="1"/>
    <col min="3" max="4" width="22.44140625" customWidth="1"/>
    <col min="5" max="5" width="18.5546875" customWidth="1"/>
    <col min="6" max="6" width="17.5546875" style="13" customWidth="1"/>
    <col min="7" max="7" width="22" customWidth="1"/>
    <col min="8" max="8" width="18" customWidth="1"/>
    <col min="9" max="9" width="18.44140625" customWidth="1"/>
    <col min="10" max="11" width="18.21875" customWidth="1"/>
    <col min="12" max="12" width="15" customWidth="1"/>
    <col min="15" max="15" width="13.5546875" bestFit="1" customWidth="1"/>
    <col min="21" max="21" width="12.44140625" bestFit="1" customWidth="1"/>
  </cols>
  <sheetData>
    <row r="1" spans="1:15" s="38" customFormat="1" ht="22.5" customHeight="1">
      <c r="D1" s="74" t="s">
        <v>394</v>
      </c>
      <c r="E1" s="75"/>
      <c r="F1" s="75"/>
      <c r="G1" s="75"/>
      <c r="H1" s="75"/>
      <c r="I1" s="75"/>
      <c r="J1" s="75"/>
      <c r="K1" s="62"/>
    </row>
    <row r="2" spans="1:15" ht="14.4">
      <c r="A2" s="7"/>
      <c r="B2" s="5"/>
      <c r="C2" s="8" t="s">
        <v>338</v>
      </c>
      <c r="D2" s="41" t="s">
        <v>326</v>
      </c>
      <c r="E2" s="44" t="s">
        <v>326</v>
      </c>
      <c r="F2" s="39" t="s">
        <v>326</v>
      </c>
      <c r="G2" s="40" t="s">
        <v>326</v>
      </c>
      <c r="H2" s="42" t="s">
        <v>326</v>
      </c>
      <c r="I2" s="40" t="s">
        <v>326</v>
      </c>
      <c r="J2" s="43" t="s">
        <v>326</v>
      </c>
      <c r="K2" s="64" t="s">
        <v>326</v>
      </c>
      <c r="L2" s="9" t="s">
        <v>313</v>
      </c>
    </row>
    <row r="3" spans="1:15" ht="14.4">
      <c r="A3" s="7"/>
      <c r="B3" s="5"/>
      <c r="C3" s="8"/>
      <c r="D3" s="41" t="s">
        <v>312</v>
      </c>
      <c r="E3" s="37" t="s">
        <v>308</v>
      </c>
      <c r="F3" s="39" t="s">
        <v>311</v>
      </c>
      <c r="G3" s="63" t="s">
        <v>336</v>
      </c>
      <c r="H3" s="42" t="s">
        <v>331</v>
      </c>
      <c r="I3" s="40" t="s">
        <v>309</v>
      </c>
      <c r="J3" s="43" t="s">
        <v>310</v>
      </c>
      <c r="K3" s="64" t="s">
        <v>343</v>
      </c>
      <c r="L3" s="45" t="s">
        <v>393</v>
      </c>
    </row>
    <row r="4" spans="1:15" ht="14.4">
      <c r="A4" s="9" t="s">
        <v>0</v>
      </c>
      <c r="B4" s="9" t="s">
        <v>1</v>
      </c>
      <c r="C4" s="10"/>
      <c r="D4" s="9" t="s">
        <v>314</v>
      </c>
      <c r="E4" s="9" t="s">
        <v>314</v>
      </c>
      <c r="F4" s="9" t="s">
        <v>314</v>
      </c>
      <c r="G4" s="9" t="s">
        <v>314</v>
      </c>
      <c r="H4" s="9" t="s">
        <v>314</v>
      </c>
      <c r="I4" s="9" t="s">
        <v>314</v>
      </c>
      <c r="J4" s="9" t="s">
        <v>314</v>
      </c>
      <c r="K4" s="9"/>
      <c r="L4" s="9" t="s">
        <v>315</v>
      </c>
    </row>
    <row r="5" spans="1:15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  <c r="L5" s="11">
        <v>12</v>
      </c>
    </row>
    <row r="6" spans="1:15" ht="6" customHeight="1">
      <c r="A6" s="2"/>
      <c r="B6" s="3"/>
      <c r="C6" s="3"/>
    </row>
    <row r="7" spans="1:15" ht="14.4">
      <c r="A7" s="4">
        <v>301</v>
      </c>
      <c r="B7" s="1" t="s">
        <v>27</v>
      </c>
      <c r="C7" s="46">
        <v>0.91009010999999995</v>
      </c>
      <c r="D7" s="13">
        <v>0.79509121752033607</v>
      </c>
      <c r="E7" s="14">
        <v>0.84527380057853474</v>
      </c>
      <c r="F7" s="13">
        <v>1.0833057684814167</v>
      </c>
      <c r="G7" s="13">
        <v>0.93147411366399102</v>
      </c>
      <c r="H7" s="13">
        <v>1.3948876248066484</v>
      </c>
      <c r="I7" s="13">
        <v>0.85319869396757464</v>
      </c>
      <c r="J7" s="13">
        <v>1.1078517647951029</v>
      </c>
      <c r="K7" s="13">
        <v>6.5430711312090004E-3</v>
      </c>
      <c r="L7" s="15">
        <v>129.10967897</v>
      </c>
      <c r="M7" s="16"/>
      <c r="O7" s="72"/>
    </row>
    <row r="8" spans="1:15" ht="14.4">
      <c r="A8" s="4">
        <v>1101</v>
      </c>
      <c r="B8" s="1" t="s">
        <v>130</v>
      </c>
      <c r="C8" s="46">
        <v>1.02367407</v>
      </c>
      <c r="D8" s="13">
        <v>1.047368760941809</v>
      </c>
      <c r="E8" s="14">
        <v>1.0794111568828586</v>
      </c>
      <c r="F8" s="13">
        <v>0.99940472483170617</v>
      </c>
      <c r="G8" s="13">
        <v>0.98129463376092119</v>
      </c>
      <c r="H8" s="13">
        <v>0.85429891948795023</v>
      </c>
      <c r="I8" s="13">
        <v>1.0098733309045165</v>
      </c>
      <c r="J8" s="13">
        <v>0.88860411611901324</v>
      </c>
      <c r="K8" s="13">
        <v>1.3430533459559655</v>
      </c>
      <c r="L8" s="15">
        <v>2.7524203599999999</v>
      </c>
      <c r="M8" s="16"/>
      <c r="O8" s="72"/>
    </row>
    <row r="9" spans="1:15" ht="14.4">
      <c r="A9" s="4">
        <v>1103</v>
      </c>
      <c r="B9" s="1" t="s">
        <v>131</v>
      </c>
      <c r="C9" s="46">
        <v>0.95499349</v>
      </c>
      <c r="D9" s="13">
        <v>0.84381018298160959</v>
      </c>
      <c r="E9" s="14">
        <v>1.0362679860143265</v>
      </c>
      <c r="F9" s="13">
        <v>1.0775413011657302</v>
      </c>
      <c r="G9" s="13">
        <v>0.93378957820905995</v>
      </c>
      <c r="H9" s="13">
        <v>1.0171608780109422</v>
      </c>
      <c r="I9" s="13">
        <v>0.9067041640652167</v>
      </c>
      <c r="J9" s="13">
        <v>1.0577550861382961</v>
      </c>
      <c r="K9" s="13">
        <v>0.30446030606466951</v>
      </c>
      <c r="L9" s="15">
        <v>26.624684259999999</v>
      </c>
      <c r="M9" s="16"/>
    </row>
    <row r="10" spans="1:15" ht="14.4">
      <c r="A10" s="4">
        <v>1106</v>
      </c>
      <c r="B10" s="1" t="s">
        <v>132</v>
      </c>
      <c r="C10" s="46">
        <v>0.9791512</v>
      </c>
      <c r="D10" s="13">
        <v>1.0051153706752853</v>
      </c>
      <c r="E10" s="14">
        <v>0.96691914973147575</v>
      </c>
      <c r="F10" s="13">
        <v>0.93952784873226924</v>
      </c>
      <c r="G10" s="13">
        <v>0.94504638790192574</v>
      </c>
      <c r="H10" s="13">
        <v>1.0989487342447264</v>
      </c>
      <c r="I10" s="13">
        <v>0.93432576302210146</v>
      </c>
      <c r="J10" s="13">
        <v>0.99854149306425155</v>
      </c>
      <c r="K10" s="13">
        <v>0.10662066950525921</v>
      </c>
      <c r="L10" s="15">
        <v>6.9310141200000004</v>
      </c>
      <c r="M10" s="16"/>
    </row>
    <row r="11" spans="1:15" ht="14.4">
      <c r="A11" s="4">
        <v>1108</v>
      </c>
      <c r="B11" s="1" t="s">
        <v>351</v>
      </c>
      <c r="C11" s="46">
        <v>0.99094766999999995</v>
      </c>
      <c r="D11" s="13">
        <v>0.80395471157190967</v>
      </c>
      <c r="E11" s="14">
        <v>1.1664959310152327</v>
      </c>
      <c r="F11" s="13">
        <v>1.1919519983254934</v>
      </c>
      <c r="G11" s="13">
        <v>0.9424160545004957</v>
      </c>
      <c r="H11" s="13">
        <v>0.98946886607094853</v>
      </c>
      <c r="I11" s="13">
        <v>0.92037455806695401</v>
      </c>
      <c r="J11" s="13">
        <v>1.0714875742154264</v>
      </c>
      <c r="K11" s="13">
        <v>0.4813001570397451</v>
      </c>
      <c r="L11" s="15">
        <v>15.09215721</v>
      </c>
      <c r="M11" s="16"/>
    </row>
    <row r="12" spans="1:15" ht="14.4">
      <c r="A12" s="4">
        <v>1111</v>
      </c>
      <c r="B12" s="1" t="s">
        <v>133</v>
      </c>
      <c r="C12" s="46">
        <v>1.13226732</v>
      </c>
      <c r="D12" s="13">
        <v>1.2010443921930731</v>
      </c>
      <c r="E12" s="14">
        <v>1.1956494724722442</v>
      </c>
      <c r="F12" s="13">
        <v>0.92955420030210545</v>
      </c>
      <c r="G12" s="13">
        <v>1.273575681450144</v>
      </c>
      <c r="H12" s="13">
        <v>0.7014136891195687</v>
      </c>
      <c r="I12" s="13">
        <v>1.2175908457010407</v>
      </c>
      <c r="J12" s="13">
        <v>0.9814413026282045</v>
      </c>
      <c r="K12" s="13">
        <v>3.2162631356624312</v>
      </c>
      <c r="L12" s="15">
        <v>0.60300438999999995</v>
      </c>
      <c r="M12" s="16"/>
    </row>
    <row r="13" spans="1:15" ht="14.4">
      <c r="A13" s="4">
        <v>1112</v>
      </c>
      <c r="B13" s="1" t="s">
        <v>134</v>
      </c>
      <c r="C13" s="46">
        <v>1.10276865</v>
      </c>
      <c r="D13" s="13">
        <v>1.0683267160930512</v>
      </c>
      <c r="E13" s="14">
        <v>1.1925148815874493</v>
      </c>
      <c r="F13" s="13">
        <v>1.0161665534587125</v>
      </c>
      <c r="G13" s="13">
        <v>1.3014059042914425</v>
      </c>
      <c r="H13" s="13">
        <v>0.82566233604902872</v>
      </c>
      <c r="I13" s="13">
        <v>1.2403414267719766</v>
      </c>
      <c r="J13" s="13">
        <v>0.82665255619125133</v>
      </c>
      <c r="K13" s="13">
        <v>3.9787996587266723</v>
      </c>
      <c r="L13" s="15">
        <v>0.58668246999999996</v>
      </c>
      <c r="M13" s="16"/>
    </row>
    <row r="14" spans="1:15" ht="14.4">
      <c r="A14" s="4">
        <v>1114</v>
      </c>
      <c r="B14" s="1" t="s">
        <v>135</v>
      </c>
      <c r="C14" s="46">
        <v>1.0853064400000001</v>
      </c>
      <c r="D14" s="13">
        <v>0.93169858936388716</v>
      </c>
      <c r="E14" s="14">
        <v>1.3511095616028994</v>
      </c>
      <c r="F14" s="13">
        <v>0.9647303358955035</v>
      </c>
      <c r="G14" s="13">
        <v>1.3571466660545399</v>
      </c>
      <c r="H14" s="13">
        <v>0.646262620522286</v>
      </c>
      <c r="I14" s="13">
        <v>1.2628738781061903</v>
      </c>
      <c r="J14" s="13">
        <v>0.80070098231602072</v>
      </c>
      <c r="K14" s="13">
        <v>7.334133207326909</v>
      </c>
      <c r="L14" s="15">
        <v>0.51885581000000003</v>
      </c>
      <c r="M14" s="16"/>
    </row>
    <row r="15" spans="1:15" ht="14.4">
      <c r="A15" s="4">
        <v>1119</v>
      </c>
      <c r="B15" s="1" t="s">
        <v>136</v>
      </c>
      <c r="C15" s="46">
        <v>1.0276748899999999</v>
      </c>
      <c r="D15" s="13">
        <v>0.8654706226364528</v>
      </c>
      <c r="E15" s="14">
        <v>1.2656225030716624</v>
      </c>
      <c r="F15" s="13">
        <v>1.1317888254202095</v>
      </c>
      <c r="G15" s="13">
        <v>0.97579368482408491</v>
      </c>
      <c r="H15" s="13">
        <v>0.80813755134638343</v>
      </c>
      <c r="I15" s="13">
        <v>0.96217805156401714</v>
      </c>
      <c r="J15" s="13">
        <v>1.0911876740391635</v>
      </c>
      <c r="K15" s="13">
        <v>2.3354573036198927</v>
      </c>
      <c r="L15" s="15">
        <v>3.5748639500000001</v>
      </c>
      <c r="M15" s="16"/>
    </row>
    <row r="16" spans="1:15" ht="14.4">
      <c r="A16" s="4">
        <v>1120</v>
      </c>
      <c r="B16" s="1" t="s">
        <v>137</v>
      </c>
      <c r="C16" s="46">
        <v>0.98105752000000002</v>
      </c>
      <c r="D16" s="13">
        <v>0.80309865435999772</v>
      </c>
      <c r="E16" s="14">
        <v>1.1609747062619116</v>
      </c>
      <c r="F16" s="13">
        <v>1.1792656251178018</v>
      </c>
      <c r="G16" s="13">
        <v>0.97403916478029795</v>
      </c>
      <c r="H16" s="13">
        <v>0.79946700172593022</v>
      </c>
      <c r="I16" s="13">
        <v>0.92674953067048926</v>
      </c>
      <c r="J16" s="13">
        <v>1.0453263197855964</v>
      </c>
      <c r="K16" s="13">
        <v>1.549297530648033</v>
      </c>
      <c r="L16" s="15">
        <v>3.7660118100000002</v>
      </c>
      <c r="M16" s="16"/>
    </row>
    <row r="17" spans="1:13" ht="14.4">
      <c r="A17" s="4">
        <v>1121</v>
      </c>
      <c r="B17" s="1" t="s">
        <v>138</v>
      </c>
      <c r="C17" s="46">
        <v>0.99388829999999995</v>
      </c>
      <c r="D17" s="13">
        <v>0.8395074345775182</v>
      </c>
      <c r="E17" s="14">
        <v>1.1910820266273003</v>
      </c>
      <c r="F17" s="13">
        <v>1.1314156584433916</v>
      </c>
      <c r="G17" s="13">
        <v>0.97281685654993744</v>
      </c>
      <c r="H17" s="13">
        <v>0.81178638682187032</v>
      </c>
      <c r="I17" s="13">
        <v>0.94452270464673638</v>
      </c>
      <c r="J17" s="13">
        <v>1.0098665269530767</v>
      </c>
      <c r="K17" s="13">
        <v>1.3599614719344644</v>
      </c>
      <c r="L17" s="15">
        <v>3.6046061200000001</v>
      </c>
      <c r="M17" s="16"/>
    </row>
    <row r="18" spans="1:13" ht="14.4">
      <c r="A18" s="4">
        <v>1122</v>
      </c>
      <c r="B18" s="1" t="s">
        <v>139</v>
      </c>
      <c r="C18" s="46">
        <v>1.03419466</v>
      </c>
      <c r="D18" s="13">
        <v>0.79896217400057645</v>
      </c>
      <c r="E18" s="14">
        <v>1.3584375344158077</v>
      </c>
      <c r="F18" s="13">
        <v>1.2006201905597222</v>
      </c>
      <c r="G18" s="13">
        <v>1.0078458137381578</v>
      </c>
      <c r="H18" s="13">
        <v>0.79031480785413044</v>
      </c>
      <c r="I18" s="13">
        <v>0.98569661099299699</v>
      </c>
      <c r="J18" s="13">
        <v>0.99431642774673801</v>
      </c>
      <c r="K18" s="13">
        <v>1.3263105675443481</v>
      </c>
      <c r="L18" s="15">
        <v>2.24589667</v>
      </c>
      <c r="M18" s="16"/>
    </row>
    <row r="19" spans="1:13" ht="14.4">
      <c r="A19" s="4">
        <v>1124</v>
      </c>
      <c r="B19" s="1" t="s">
        <v>140</v>
      </c>
      <c r="C19" s="46">
        <v>0.97743210000000003</v>
      </c>
      <c r="D19" s="13">
        <v>0.80105671898086406</v>
      </c>
      <c r="E19" s="14">
        <v>1.166300802934912</v>
      </c>
      <c r="F19" s="13">
        <v>1.1915720937934755</v>
      </c>
      <c r="G19" s="13">
        <v>0.9630612105050731</v>
      </c>
      <c r="H19" s="13">
        <v>0.79127994573147931</v>
      </c>
      <c r="I19" s="13">
        <v>0.92026932102515335</v>
      </c>
      <c r="J19" s="13">
        <v>0.98205225843382693</v>
      </c>
      <c r="K19" s="13">
        <v>0.60739857082496107</v>
      </c>
      <c r="L19" s="15">
        <v>5.1671582599999999</v>
      </c>
      <c r="M19" s="16"/>
    </row>
    <row r="20" spans="1:13" ht="14.4">
      <c r="A20" s="4">
        <v>1127</v>
      </c>
      <c r="B20" s="1" t="s">
        <v>141</v>
      </c>
      <c r="C20" s="46">
        <v>0.98428965000000002</v>
      </c>
      <c r="D20" s="13">
        <v>0.86058915424553217</v>
      </c>
      <c r="E20" s="14">
        <v>1.1539676947417563</v>
      </c>
      <c r="F20" s="13">
        <v>1.0793979584729585</v>
      </c>
      <c r="G20" s="13">
        <v>1.0011534302396212</v>
      </c>
      <c r="H20" s="13">
        <v>0.76710089877381038</v>
      </c>
      <c r="I20" s="13">
        <v>0.95985127510996537</v>
      </c>
      <c r="J20" s="13">
        <v>1.0176577817297305</v>
      </c>
      <c r="K20" s="13">
        <v>0.68273752598119475</v>
      </c>
      <c r="L20" s="15">
        <v>2.1278347599999998</v>
      </c>
      <c r="M20" s="16"/>
    </row>
    <row r="21" spans="1:13" ht="14.4">
      <c r="A21" s="4">
        <v>1130</v>
      </c>
      <c r="B21" s="1" t="s">
        <v>142</v>
      </c>
      <c r="C21" s="46">
        <v>1.0476278000000001</v>
      </c>
      <c r="D21" s="13">
        <v>0.95002864473659387</v>
      </c>
      <c r="E21" s="14">
        <v>1.1813499203680544</v>
      </c>
      <c r="F21" s="13">
        <v>1.1654644193834969</v>
      </c>
      <c r="G21" s="13">
        <v>0.99477083408826961</v>
      </c>
      <c r="H21" s="13">
        <v>0.82990494782884772</v>
      </c>
      <c r="I21" s="13">
        <v>0.98888842229673279</v>
      </c>
      <c r="J21" s="13">
        <v>1.1409572725731503</v>
      </c>
      <c r="K21" s="13">
        <v>1.2872328303229787</v>
      </c>
      <c r="L21" s="15">
        <v>2.4624341900000002</v>
      </c>
      <c r="M21" s="16"/>
    </row>
    <row r="22" spans="1:13" ht="14.4">
      <c r="A22" s="4">
        <v>1133</v>
      </c>
      <c r="B22" s="1" t="s">
        <v>143</v>
      </c>
      <c r="C22" s="46">
        <v>1.1767642700000001</v>
      </c>
      <c r="D22" s="13">
        <v>1.1352869273165973</v>
      </c>
      <c r="E22" s="14">
        <v>1.2789206424680162</v>
      </c>
      <c r="F22" s="13">
        <v>0.97860400467849384</v>
      </c>
      <c r="G22" s="13">
        <v>1.5006343239531921</v>
      </c>
      <c r="H22" s="13">
        <v>0.7124970759916851</v>
      </c>
      <c r="I22" s="13">
        <v>1.4545891758523015</v>
      </c>
      <c r="J22" s="13">
        <v>0.87321644693867362</v>
      </c>
      <c r="K22" s="13">
        <v>8.654585734648446</v>
      </c>
      <c r="L22" s="15">
        <v>0.47786964999999998</v>
      </c>
      <c r="M22" s="16"/>
    </row>
    <row r="23" spans="1:13" ht="14.4">
      <c r="A23" s="4">
        <v>1134</v>
      </c>
      <c r="B23" s="1" t="s">
        <v>144</v>
      </c>
      <c r="C23" s="46">
        <v>1.1909743699999999</v>
      </c>
      <c r="D23" s="13">
        <v>1.2281938792845524</v>
      </c>
      <c r="E23" s="14">
        <v>1.2873918791957646</v>
      </c>
      <c r="F23" s="13">
        <v>0.99182021250437102</v>
      </c>
      <c r="G23" s="13">
        <v>1.3184795322878258</v>
      </c>
      <c r="H23" s="13">
        <v>0.68370421003140325</v>
      </c>
      <c r="I23" s="13">
        <v>1.438807431419824</v>
      </c>
      <c r="J23" s="13">
        <v>0.79760331002004492</v>
      </c>
      <c r="K23" s="13">
        <v>6.7798865546406653</v>
      </c>
      <c r="L23" s="15">
        <v>0.69404445999999997</v>
      </c>
      <c r="M23" s="16"/>
    </row>
    <row r="24" spans="1:13" ht="14.4">
      <c r="A24" s="4">
        <v>1135</v>
      </c>
      <c r="B24" s="1" t="s">
        <v>145</v>
      </c>
      <c r="C24" s="46">
        <v>1.11699009</v>
      </c>
      <c r="D24" s="13">
        <v>1.2799870898166346</v>
      </c>
      <c r="E24" s="14">
        <v>1.0897658388552351</v>
      </c>
      <c r="F24" s="13">
        <v>0.93820031015993366</v>
      </c>
      <c r="G24" s="13">
        <v>1.1528196623941871</v>
      </c>
      <c r="H24" s="13">
        <v>0.74168399336487412</v>
      </c>
      <c r="I24" s="13">
        <v>1.112720015459971</v>
      </c>
      <c r="J24" s="13">
        <v>0.92841417082201916</v>
      </c>
      <c r="K24" s="13">
        <v>1.6278112163673988</v>
      </c>
      <c r="L24" s="15">
        <v>0.82679610000000003</v>
      </c>
      <c r="M24" s="16"/>
    </row>
    <row r="25" spans="1:13" ht="14.4">
      <c r="A25" s="4">
        <v>1144</v>
      </c>
      <c r="B25" s="1" t="s">
        <v>146</v>
      </c>
      <c r="C25" s="46">
        <v>1.59595194</v>
      </c>
      <c r="D25" s="13">
        <v>1.5833627939762975</v>
      </c>
      <c r="E25" s="14">
        <v>1.3930170427738349</v>
      </c>
      <c r="F25" s="13">
        <v>0.97527170225807602</v>
      </c>
      <c r="G25" s="13">
        <v>3.7751431808958853</v>
      </c>
      <c r="H25" s="13">
        <v>0.55204050139849337</v>
      </c>
      <c r="I25" s="13">
        <v>2.6884385642037492</v>
      </c>
      <c r="J25" s="13">
        <v>0.61457007026326171</v>
      </c>
      <c r="K25" s="13">
        <v>2.5286525393624859</v>
      </c>
      <c r="L25" s="15">
        <v>9.7387479999999998E-2</v>
      </c>
      <c r="M25" s="16"/>
    </row>
    <row r="26" spans="1:13" ht="14.4">
      <c r="A26" s="4">
        <v>1145</v>
      </c>
      <c r="B26" s="1" t="s">
        <v>147</v>
      </c>
      <c r="C26" s="46">
        <v>1.28462236</v>
      </c>
      <c r="D26" s="13">
        <v>1.3806347550026663</v>
      </c>
      <c r="E26" s="14">
        <v>1.1740386938565339</v>
      </c>
      <c r="F26" s="13">
        <v>0.6899252801049337</v>
      </c>
      <c r="G26" s="13">
        <v>2.4864832222885243</v>
      </c>
      <c r="H26" s="13">
        <v>0.62756152842941626</v>
      </c>
      <c r="I26" s="13">
        <v>1.9326774168412821</v>
      </c>
      <c r="J26" s="13">
        <v>0.67101373382671103</v>
      </c>
      <c r="K26" s="13">
        <v>5.1310420622855029</v>
      </c>
      <c r="L26" s="15">
        <v>0.15959213999999999</v>
      </c>
      <c r="M26" s="16"/>
    </row>
    <row r="27" spans="1:13" ht="14.4">
      <c r="A27" s="4">
        <v>1146</v>
      </c>
      <c r="B27" s="1" t="s">
        <v>148</v>
      </c>
      <c r="C27" s="46">
        <v>1.0551954699999999</v>
      </c>
      <c r="D27" s="13">
        <v>0.93154224741447766</v>
      </c>
      <c r="E27" s="14">
        <v>1.2793470870340564</v>
      </c>
      <c r="F27" s="13">
        <v>1.141573323716597</v>
      </c>
      <c r="G27" s="13">
        <v>1.0164571177736681</v>
      </c>
      <c r="H27" s="13">
        <v>0.65799716625837334</v>
      </c>
      <c r="I27" s="13">
        <v>1.0700076271042243</v>
      </c>
      <c r="J27" s="13">
        <v>0.9798330074758691</v>
      </c>
      <c r="K27" s="13">
        <v>2.7709759743849203</v>
      </c>
      <c r="L27" s="15">
        <v>2.0853977499999998</v>
      </c>
      <c r="M27" s="16"/>
    </row>
    <row r="28" spans="1:13" ht="14.4">
      <c r="A28" s="4">
        <v>1149</v>
      </c>
      <c r="B28" s="1" t="s">
        <v>149</v>
      </c>
      <c r="C28" s="46">
        <v>1.00603851</v>
      </c>
      <c r="D28" s="13">
        <v>0.99049002505413919</v>
      </c>
      <c r="E28" s="14">
        <v>1.101474469776714</v>
      </c>
      <c r="F28" s="13">
        <v>1.0273254260784048</v>
      </c>
      <c r="G28" s="13">
        <v>0.94535613242210603</v>
      </c>
      <c r="H28" s="13">
        <v>0.76963831368329427</v>
      </c>
      <c r="I28" s="13">
        <v>0.96144636709106812</v>
      </c>
      <c r="J28" s="13">
        <v>1.0122082689559224</v>
      </c>
      <c r="K28" s="13">
        <v>0.70683049103959827</v>
      </c>
      <c r="L28" s="15">
        <v>7.8138488300000004</v>
      </c>
      <c r="M28" s="16"/>
    </row>
    <row r="29" spans="1:13" ht="14.4">
      <c r="A29" s="4">
        <v>1151</v>
      </c>
      <c r="B29" s="1" t="s">
        <v>150</v>
      </c>
      <c r="C29" s="46">
        <v>2.5023519699999999</v>
      </c>
      <c r="D29" s="13">
        <v>2.1381430389901848</v>
      </c>
      <c r="E29" s="14">
        <v>2.1704593557498866</v>
      </c>
      <c r="F29" s="13">
        <v>0.81739190437871923</v>
      </c>
      <c r="G29" s="13">
        <v>8.2573463075637967</v>
      </c>
      <c r="H29" s="13">
        <v>0.77822922281788776</v>
      </c>
      <c r="I29" s="13">
        <v>5.2643276245523616</v>
      </c>
      <c r="J29" s="13">
        <v>0.69554016252200901</v>
      </c>
      <c r="K29" s="13">
        <v>4.244635090365187</v>
      </c>
      <c r="L29" s="15">
        <v>3.790313E-2</v>
      </c>
      <c r="M29" s="16"/>
    </row>
    <row r="30" spans="1:13" ht="14.4">
      <c r="A30" s="4">
        <v>1160</v>
      </c>
      <c r="B30" s="1" t="s">
        <v>151</v>
      </c>
      <c r="C30" s="46">
        <v>1.0441647300000001</v>
      </c>
      <c r="D30" s="13">
        <v>1.0410036350652672</v>
      </c>
      <c r="E30" s="14">
        <v>1.1436483002078035</v>
      </c>
      <c r="F30" s="13">
        <v>0.98524964178362784</v>
      </c>
      <c r="G30" s="13">
        <v>1.0512275594774665</v>
      </c>
      <c r="H30" s="13">
        <v>0.6894341544174909</v>
      </c>
      <c r="I30" s="13">
        <v>1.092799418253686</v>
      </c>
      <c r="J30" s="13">
        <v>0.89057126892908967</v>
      </c>
      <c r="K30" s="13">
        <v>5.096029589316287</v>
      </c>
      <c r="L30" s="15">
        <v>1.61895345</v>
      </c>
      <c r="M30" s="16"/>
    </row>
    <row r="31" spans="1:13" ht="14.4">
      <c r="A31" s="4">
        <v>1505</v>
      </c>
      <c r="B31" s="1" t="s">
        <v>186</v>
      </c>
      <c r="C31" s="46">
        <v>0.98095431</v>
      </c>
      <c r="D31" s="13">
        <v>1.0886247484376401</v>
      </c>
      <c r="E31" s="14">
        <v>0.91831810647072709</v>
      </c>
      <c r="F31" s="13">
        <v>0.84216473309595485</v>
      </c>
      <c r="G31" s="13">
        <v>0.95127650106890282</v>
      </c>
      <c r="H31" s="13">
        <v>0.99299960177604985</v>
      </c>
      <c r="I31" s="13">
        <v>0.9731373372147889</v>
      </c>
      <c r="J31" s="13">
        <v>1.0269752382850332</v>
      </c>
      <c r="K31" s="13">
        <v>0.12238035788121503</v>
      </c>
      <c r="L31" s="15">
        <v>4.3960380499999996</v>
      </c>
      <c r="M31" s="16"/>
    </row>
    <row r="32" spans="1:13" ht="14.4">
      <c r="A32" s="4">
        <v>1506</v>
      </c>
      <c r="B32" s="1" t="s">
        <v>352</v>
      </c>
      <c r="C32" s="46">
        <v>1.01952347</v>
      </c>
      <c r="D32" s="13">
        <v>1.0988131102556371</v>
      </c>
      <c r="E32" s="14">
        <v>0.98777642180409364</v>
      </c>
      <c r="F32" s="13">
        <v>1.0109907529433226</v>
      </c>
      <c r="G32" s="13">
        <v>0.94905396910050122</v>
      </c>
      <c r="H32" s="13">
        <v>0.84832333852813613</v>
      </c>
      <c r="I32" s="13">
        <v>1.0226273682501772</v>
      </c>
      <c r="J32" s="13">
        <v>0.90058114698415059</v>
      </c>
      <c r="K32" s="13">
        <v>0.82872085196246881</v>
      </c>
      <c r="L32" s="15">
        <v>5.8962041699999999</v>
      </c>
      <c r="M32" s="16"/>
    </row>
    <row r="33" spans="1:13" ht="14.4">
      <c r="A33" s="4">
        <v>1508</v>
      </c>
      <c r="B33" s="1" t="s">
        <v>395</v>
      </c>
      <c r="C33" s="46">
        <v>0.96949920000000001</v>
      </c>
      <c r="D33" s="13">
        <v>0.96242318330171084</v>
      </c>
      <c r="E33" s="14">
        <v>1.0044162366667386</v>
      </c>
      <c r="F33" s="13">
        <v>1.0231459058865739</v>
      </c>
      <c r="G33" s="13">
        <v>0.94100110382452651</v>
      </c>
      <c r="H33" s="13">
        <v>0.83424238845485488</v>
      </c>
      <c r="I33" s="13">
        <v>0.97118884237374781</v>
      </c>
      <c r="J33" s="13">
        <v>0.89025530229165883</v>
      </c>
      <c r="K33" s="13">
        <v>6.6831700066456778E-2</v>
      </c>
      <c r="L33" s="15">
        <v>10.55230487</v>
      </c>
      <c r="M33" s="16"/>
    </row>
    <row r="34" spans="1:13" ht="14.4">
      <c r="A34" s="4">
        <v>1511</v>
      </c>
      <c r="B34" s="1" t="s">
        <v>187</v>
      </c>
      <c r="C34" s="46">
        <v>1.1968888200000001</v>
      </c>
      <c r="D34" s="13">
        <v>1.6251753841060892</v>
      </c>
      <c r="E34" s="14">
        <v>0.90453575596838898</v>
      </c>
      <c r="F34" s="13">
        <v>0.79679353519658891</v>
      </c>
      <c r="G34" s="13">
        <v>1.3714899688756972</v>
      </c>
      <c r="H34" s="13">
        <v>0.60168946752275276</v>
      </c>
      <c r="I34" s="13">
        <v>1.4443343817975154</v>
      </c>
      <c r="J34" s="13">
        <v>0.54763411300693754</v>
      </c>
      <c r="K34" s="13">
        <v>4.5304773053480645</v>
      </c>
      <c r="L34" s="15">
        <v>0.55023018000000001</v>
      </c>
      <c r="M34" s="16"/>
    </row>
    <row r="35" spans="1:13" ht="14.4">
      <c r="A35" s="4">
        <v>1514</v>
      </c>
      <c r="B35" s="1" t="s">
        <v>92</v>
      </c>
      <c r="C35" s="46">
        <v>1.1781212599999999</v>
      </c>
      <c r="D35" s="13">
        <v>1.3583842318410704</v>
      </c>
      <c r="E35" s="14">
        <v>1.0300085645053518</v>
      </c>
      <c r="F35" s="13">
        <v>0.93484565742447523</v>
      </c>
      <c r="G35" s="13">
        <v>1.4679569581242635</v>
      </c>
      <c r="H35" s="13">
        <v>0.75930633911234424</v>
      </c>
      <c r="I35" s="13">
        <v>1.441734414676076</v>
      </c>
      <c r="J35" s="13">
        <v>0.89352601130346854</v>
      </c>
      <c r="K35" s="13">
        <v>2.2612989139996684</v>
      </c>
      <c r="L35" s="15">
        <v>0.44286818999999999</v>
      </c>
      <c r="M35" s="16"/>
    </row>
    <row r="36" spans="1:13" ht="14.4">
      <c r="A36" s="4">
        <v>1515</v>
      </c>
      <c r="B36" s="1" t="s">
        <v>188</v>
      </c>
      <c r="C36" s="46">
        <v>1.02835996</v>
      </c>
      <c r="D36" s="13">
        <v>1.0922219027133329</v>
      </c>
      <c r="E36" s="14">
        <v>1.0535673609727241</v>
      </c>
      <c r="F36" s="13">
        <v>0.94149816248429596</v>
      </c>
      <c r="G36" s="13">
        <v>1.0265482618489761</v>
      </c>
      <c r="H36" s="13">
        <v>0.78461687289262461</v>
      </c>
      <c r="I36" s="13">
        <v>1.061810511582735</v>
      </c>
      <c r="J36" s="13">
        <v>0.91225754265492742</v>
      </c>
      <c r="K36" s="13">
        <v>1.095051741551043</v>
      </c>
      <c r="L36" s="15">
        <v>1.6146009400000001</v>
      </c>
      <c r="M36" s="16"/>
    </row>
    <row r="37" spans="1:13" ht="14.4">
      <c r="A37" s="4">
        <v>1516</v>
      </c>
      <c r="B37" s="1" t="s">
        <v>189</v>
      </c>
      <c r="C37" s="46">
        <v>1.03443785</v>
      </c>
      <c r="D37" s="13">
        <v>1.0433131894111862</v>
      </c>
      <c r="E37" s="14">
        <v>1.0793617003504825</v>
      </c>
      <c r="F37" s="13">
        <v>1.0800211979587482</v>
      </c>
      <c r="G37" s="13">
        <v>1.0245343694443687</v>
      </c>
      <c r="H37" s="13">
        <v>0.79835008143939779</v>
      </c>
      <c r="I37" s="13">
        <v>1.011849826529075</v>
      </c>
      <c r="J37" s="13">
        <v>0.89987012705488645</v>
      </c>
      <c r="K37" s="13">
        <v>0.62990990326000895</v>
      </c>
      <c r="L37" s="15">
        <v>1.6107924899999999</v>
      </c>
      <c r="M37" s="16"/>
    </row>
    <row r="38" spans="1:13" ht="14.4">
      <c r="A38" s="4">
        <v>1517</v>
      </c>
      <c r="B38" s="1" t="s">
        <v>190</v>
      </c>
      <c r="C38" s="46">
        <v>1.0831341299999999</v>
      </c>
      <c r="D38" s="13">
        <v>1.0938422118970967</v>
      </c>
      <c r="E38" s="14">
        <v>1.1739063185459178</v>
      </c>
      <c r="F38" s="13">
        <v>0.99498081027788343</v>
      </c>
      <c r="G38" s="13">
        <v>1.0969588187029442</v>
      </c>
      <c r="H38" s="13">
        <v>0.89108180030121165</v>
      </c>
      <c r="I38" s="13">
        <v>1.063754908238792</v>
      </c>
      <c r="J38" s="13">
        <v>1.0638890131960927</v>
      </c>
      <c r="K38" s="13">
        <v>0.73554353548191709</v>
      </c>
      <c r="L38" s="15">
        <v>0.93760383000000003</v>
      </c>
      <c r="M38" s="16"/>
    </row>
    <row r="39" spans="1:13" ht="14.4">
      <c r="A39" s="4">
        <v>1520</v>
      </c>
      <c r="B39" s="1" t="s">
        <v>191</v>
      </c>
      <c r="C39" s="46">
        <v>1.0572943100000001</v>
      </c>
      <c r="D39" s="13">
        <v>1.1020186031944901</v>
      </c>
      <c r="E39" s="14">
        <v>1.0820233391130794</v>
      </c>
      <c r="F39" s="13">
        <v>1.0749844763601124</v>
      </c>
      <c r="G39" s="13">
        <v>1.0075810229564668</v>
      </c>
      <c r="H39" s="13">
        <v>0.74277118633302153</v>
      </c>
      <c r="I39" s="13">
        <v>1.0828322020124976</v>
      </c>
      <c r="J39" s="13">
        <v>0.86782741723193191</v>
      </c>
      <c r="K39" s="13">
        <v>1.9867890420638883</v>
      </c>
      <c r="L39" s="15">
        <v>1.9907306</v>
      </c>
      <c r="M39" s="16"/>
    </row>
    <row r="40" spans="1:13" ht="14.4">
      <c r="A40" s="4">
        <v>1525</v>
      </c>
      <c r="B40" s="1" t="s">
        <v>192</v>
      </c>
      <c r="C40" s="46">
        <v>1.0861300300000001</v>
      </c>
      <c r="D40" s="13">
        <v>1.2978410124929145</v>
      </c>
      <c r="E40" s="14">
        <v>0.95735336802352444</v>
      </c>
      <c r="F40" s="13">
        <v>0.84949435845266885</v>
      </c>
      <c r="G40" s="13">
        <v>1.2017808943556108</v>
      </c>
      <c r="H40" s="13">
        <v>0.70053340865676028</v>
      </c>
      <c r="I40" s="13">
        <v>1.3210011215643551</v>
      </c>
      <c r="J40" s="13">
        <v>0.69447835394034141</v>
      </c>
      <c r="K40" s="13">
        <v>2.7458649984662209</v>
      </c>
      <c r="L40" s="15">
        <v>0.79832340999999996</v>
      </c>
      <c r="M40" s="16"/>
    </row>
    <row r="41" spans="1:13" ht="14.4">
      <c r="A41" s="4">
        <v>1528</v>
      </c>
      <c r="B41" s="1" t="s">
        <v>193</v>
      </c>
      <c r="C41" s="46">
        <v>1.0236443099999999</v>
      </c>
      <c r="D41" s="13">
        <v>1.1229100649417563</v>
      </c>
      <c r="E41" s="14">
        <v>1.0537586961880354</v>
      </c>
      <c r="F41" s="13">
        <v>0.84487467208268241</v>
      </c>
      <c r="G41" s="13">
        <v>1.0386434967003961</v>
      </c>
      <c r="H41" s="13">
        <v>0.75092705696853623</v>
      </c>
      <c r="I41" s="13">
        <v>1.0733658855655777</v>
      </c>
      <c r="J41" s="13">
        <v>0.88108463704882423</v>
      </c>
      <c r="K41" s="13">
        <v>1.4183760461904804</v>
      </c>
      <c r="L41" s="15">
        <v>1.3793838899999999</v>
      </c>
      <c r="M41" s="16"/>
    </row>
    <row r="42" spans="1:13" ht="14.4">
      <c r="A42" s="4">
        <v>1531</v>
      </c>
      <c r="B42" s="1" t="s">
        <v>194</v>
      </c>
      <c r="C42" s="46">
        <v>1.05425451</v>
      </c>
      <c r="D42" s="13">
        <v>1.0059967072700509</v>
      </c>
      <c r="E42" s="14">
        <v>1.2204431373267504</v>
      </c>
      <c r="F42" s="13">
        <v>1.1326327500476587</v>
      </c>
      <c r="G42" s="13">
        <v>1.017358873680783</v>
      </c>
      <c r="H42" s="13">
        <v>0.67308649911130736</v>
      </c>
      <c r="I42" s="13">
        <v>0.99932184637424903</v>
      </c>
      <c r="J42" s="13">
        <v>0.89871288352953738</v>
      </c>
      <c r="K42" s="13">
        <v>0.20770015781531109</v>
      </c>
      <c r="L42" s="15">
        <v>1.7537</v>
      </c>
      <c r="M42" s="16"/>
    </row>
    <row r="43" spans="1:13" ht="14.4">
      <c r="A43" s="4">
        <v>1532</v>
      </c>
      <c r="B43" s="1" t="s">
        <v>195</v>
      </c>
      <c r="C43" s="46">
        <v>1.02928496</v>
      </c>
      <c r="D43" s="13">
        <v>0.90728665090622751</v>
      </c>
      <c r="E43" s="14">
        <v>1.2082262663399908</v>
      </c>
      <c r="F43" s="13">
        <v>1.2037943144011372</v>
      </c>
      <c r="G43" s="13">
        <v>1.0371646838146806</v>
      </c>
      <c r="H43" s="13">
        <v>0.64183232875889429</v>
      </c>
      <c r="I43" s="13">
        <v>1.0259921128276936</v>
      </c>
      <c r="J43" s="13">
        <v>0.89920423923484938</v>
      </c>
      <c r="K43" s="13">
        <v>0.56806363234429058</v>
      </c>
      <c r="L43" s="15">
        <v>1.5732520699999999</v>
      </c>
      <c r="M43" s="16"/>
    </row>
    <row r="44" spans="1:13" ht="14.4">
      <c r="A44" s="4">
        <v>1535</v>
      </c>
      <c r="B44" s="1" t="s">
        <v>196</v>
      </c>
      <c r="C44" s="46">
        <v>1.0532761900000001</v>
      </c>
      <c r="D44" s="13">
        <v>1.1957950712277188</v>
      </c>
      <c r="E44" s="14">
        <v>1.0249837726670399</v>
      </c>
      <c r="F44" s="13">
        <v>0.8549507967961274</v>
      </c>
      <c r="G44" s="13">
        <v>1.062570817296377</v>
      </c>
      <c r="H44" s="13">
        <v>0.77542675561138941</v>
      </c>
      <c r="I44" s="13">
        <v>1.1303296181863707</v>
      </c>
      <c r="J44" s="13">
        <v>0.88708292314141735</v>
      </c>
      <c r="K44" s="13">
        <v>2.1424110414695581</v>
      </c>
      <c r="L44" s="15">
        <v>1.28707434</v>
      </c>
      <c r="M44" s="16"/>
    </row>
    <row r="45" spans="1:13" ht="14.4">
      <c r="A45" s="4">
        <v>1539</v>
      </c>
      <c r="B45" s="1" t="s">
        <v>197</v>
      </c>
      <c r="C45" s="46">
        <v>1.1137474999999999</v>
      </c>
      <c r="D45" s="13">
        <v>1.2971548674406639</v>
      </c>
      <c r="E45" s="14">
        <v>1.0670169145907022</v>
      </c>
      <c r="F45" s="13">
        <v>0.93392401060089658</v>
      </c>
      <c r="G45" s="13">
        <v>1.072928614125469</v>
      </c>
      <c r="H45" s="13">
        <v>0.70230606649138272</v>
      </c>
      <c r="I45" s="13">
        <v>1.1529541131423298</v>
      </c>
      <c r="J45" s="13">
        <v>0.93291479990658999</v>
      </c>
      <c r="K45" s="13">
        <v>2.7319475402183055</v>
      </c>
      <c r="L45" s="15">
        <v>1.2843540200000001</v>
      </c>
      <c r="M45" s="16"/>
    </row>
    <row r="46" spans="1:13" ht="14.4">
      <c r="A46" s="4">
        <v>1547</v>
      </c>
      <c r="B46" s="1" t="s">
        <v>198</v>
      </c>
      <c r="C46" s="46">
        <v>1.0959260399999999</v>
      </c>
      <c r="D46" s="13">
        <v>1.0598170564395533</v>
      </c>
      <c r="E46" s="14">
        <v>1.2492296511787253</v>
      </c>
      <c r="F46" s="13">
        <v>0.9553530932296701</v>
      </c>
      <c r="G46" s="13">
        <v>1.2303640220914875</v>
      </c>
      <c r="H46" s="13">
        <v>0.71324307308831547</v>
      </c>
      <c r="I46" s="13">
        <v>1.2472586930576628</v>
      </c>
      <c r="J46" s="13">
        <v>1.0383678724944219</v>
      </c>
      <c r="K46" s="13">
        <v>1.0786844559308668</v>
      </c>
      <c r="L46" s="15">
        <v>0.66956157000000005</v>
      </c>
      <c r="M46" s="16"/>
    </row>
    <row r="47" spans="1:13" ht="14.4">
      <c r="A47" s="4">
        <v>1554</v>
      </c>
      <c r="B47" s="1" t="s">
        <v>199</v>
      </c>
      <c r="C47" s="46">
        <v>1.03678154</v>
      </c>
      <c r="D47" s="13">
        <v>1.1308759407920193</v>
      </c>
      <c r="E47" s="14">
        <v>1.0585450580526827</v>
      </c>
      <c r="F47" s="13">
        <v>0.853732097892695</v>
      </c>
      <c r="G47" s="13">
        <v>1.1044261566135694</v>
      </c>
      <c r="H47" s="13">
        <v>0.70566726730019758</v>
      </c>
      <c r="I47" s="13">
        <v>1.1545310744363877</v>
      </c>
      <c r="J47" s="13">
        <v>0.82779499915811905</v>
      </c>
      <c r="K47" s="13">
        <v>2.2826595630193562</v>
      </c>
      <c r="L47" s="15">
        <v>1.07507069</v>
      </c>
      <c r="M47" s="16"/>
    </row>
    <row r="48" spans="1:13" ht="14.4">
      <c r="A48" s="4">
        <v>1557</v>
      </c>
      <c r="B48" s="1" t="s">
        <v>200</v>
      </c>
      <c r="C48" s="46">
        <v>1.1552131400000001</v>
      </c>
      <c r="D48" s="13">
        <v>1.2273818809047965</v>
      </c>
      <c r="E48" s="14">
        <v>1.1481752830715974</v>
      </c>
      <c r="F48" s="13">
        <v>0.92643170912662054</v>
      </c>
      <c r="G48" s="13">
        <v>1.4036929675582073</v>
      </c>
      <c r="H48" s="13">
        <v>0.67814615397674338</v>
      </c>
      <c r="I48" s="13">
        <v>1.4418410367154606</v>
      </c>
      <c r="J48" s="13">
        <v>0.89195957066638021</v>
      </c>
      <c r="K48" s="13">
        <v>5.7112162443364562</v>
      </c>
      <c r="L48" s="15">
        <v>0.48331028999999998</v>
      </c>
      <c r="M48" s="16"/>
    </row>
    <row r="49" spans="1:13" ht="14.4">
      <c r="A49" s="4">
        <v>1560</v>
      </c>
      <c r="B49" s="1" t="s">
        <v>201</v>
      </c>
      <c r="C49" s="46">
        <v>1.1872210599999999</v>
      </c>
      <c r="D49" s="13">
        <v>1.4453269555483728</v>
      </c>
      <c r="E49" s="14">
        <v>1.0384822539619729</v>
      </c>
      <c r="F49" s="13">
        <v>0.82811643264819024</v>
      </c>
      <c r="G49" s="13">
        <v>1.4026551014106126</v>
      </c>
      <c r="H49" s="13">
        <v>0.73764483383366874</v>
      </c>
      <c r="I49" s="13">
        <v>1.4049441609102793</v>
      </c>
      <c r="J49" s="13">
        <v>0.86122722855742428</v>
      </c>
      <c r="K49" s="13">
        <v>3.5728789510866195</v>
      </c>
      <c r="L49" s="15">
        <v>0.55059287999999995</v>
      </c>
      <c r="M49" s="16"/>
    </row>
    <row r="50" spans="1:13" ht="14.4">
      <c r="A50" s="4">
        <v>1563</v>
      </c>
      <c r="B50" s="1" t="s">
        <v>202</v>
      </c>
      <c r="C50" s="46">
        <v>1.0735730000000001</v>
      </c>
      <c r="D50" s="13">
        <v>1.2469126852671699</v>
      </c>
      <c r="E50" s="14">
        <v>0.99303560566925519</v>
      </c>
      <c r="F50" s="13">
        <v>0.9471315151052131</v>
      </c>
      <c r="G50" s="13">
        <v>1.0533811809654825</v>
      </c>
      <c r="H50" s="13">
        <v>0.82983646187592808</v>
      </c>
      <c r="I50" s="13">
        <v>1.1189480114951407</v>
      </c>
      <c r="J50" s="13">
        <v>0.75507941056269401</v>
      </c>
      <c r="K50" s="13">
        <v>1.6573888963563823</v>
      </c>
      <c r="L50" s="15">
        <v>1.3209876700000001</v>
      </c>
      <c r="M50" s="16"/>
    </row>
    <row r="51" spans="1:13" ht="14.4">
      <c r="A51" s="4">
        <v>1566</v>
      </c>
      <c r="B51" s="1" t="s">
        <v>203</v>
      </c>
      <c r="C51" s="46">
        <v>1.0806292399999999</v>
      </c>
      <c r="D51" s="13">
        <v>1.2676222335370186</v>
      </c>
      <c r="E51" s="14">
        <v>0.97138116972020561</v>
      </c>
      <c r="F51" s="13">
        <v>0.9460286394599513</v>
      </c>
      <c r="G51" s="13">
        <v>1.1032468139708249</v>
      </c>
      <c r="H51" s="13">
        <v>0.69065598215514756</v>
      </c>
      <c r="I51" s="13">
        <v>1.1764987039557799</v>
      </c>
      <c r="J51" s="13">
        <v>0.78581875590871353</v>
      </c>
      <c r="K51" s="13">
        <v>3.4296485238475962</v>
      </c>
      <c r="L51" s="15">
        <v>1.08069269</v>
      </c>
      <c r="M51" s="16"/>
    </row>
    <row r="52" spans="1:13" ht="14.4">
      <c r="A52" s="4">
        <v>1573</v>
      </c>
      <c r="B52" s="1" t="s">
        <v>205</v>
      </c>
      <c r="C52" s="46">
        <v>1.25468818</v>
      </c>
      <c r="D52" s="13">
        <v>1.5006013404599214</v>
      </c>
      <c r="E52" s="14">
        <v>1.0163376403277606</v>
      </c>
      <c r="F52" s="13">
        <v>0.98403468286018492</v>
      </c>
      <c r="G52" s="13">
        <v>1.6272422978474417</v>
      </c>
      <c r="H52" s="13">
        <v>0.81701924298687956</v>
      </c>
      <c r="I52" s="13">
        <v>1.5849896718838876</v>
      </c>
      <c r="J52" s="13">
        <v>0.69524916577410156</v>
      </c>
      <c r="K52" s="13">
        <v>4.1759896912335179</v>
      </c>
      <c r="L52" s="15">
        <v>0.38846177999999998</v>
      </c>
      <c r="M52" s="16"/>
    </row>
    <row r="53" spans="1:13" ht="14.4">
      <c r="A53" s="4">
        <v>1576</v>
      </c>
      <c r="B53" s="1" t="s">
        <v>206</v>
      </c>
      <c r="C53" s="46">
        <v>1.1719750499999999</v>
      </c>
      <c r="D53" s="13">
        <v>1.3873012237779407</v>
      </c>
      <c r="E53" s="14">
        <v>1.0596706796034079</v>
      </c>
      <c r="F53" s="13">
        <v>0.8254051233534383</v>
      </c>
      <c r="G53" s="13">
        <v>1.3616973894017592</v>
      </c>
      <c r="H53" s="13">
        <v>0.72901401384778697</v>
      </c>
      <c r="I53" s="13">
        <v>1.5151193310870239</v>
      </c>
      <c r="J53" s="13">
        <v>0.73904210155249228</v>
      </c>
      <c r="K53" s="13">
        <v>4.6497525252367522</v>
      </c>
      <c r="L53" s="15">
        <v>0.61406702999999996</v>
      </c>
      <c r="M53" s="16"/>
    </row>
    <row r="54" spans="1:13" ht="14.4">
      <c r="A54" s="4">
        <v>1577</v>
      </c>
      <c r="B54" s="1" t="s">
        <v>354</v>
      </c>
      <c r="C54" s="46">
        <v>1.0433857499999999</v>
      </c>
      <c r="D54" s="13">
        <v>1.0873128971210886</v>
      </c>
      <c r="E54" s="14">
        <v>1.0150410666704335</v>
      </c>
      <c r="F54" s="13">
        <v>1.0942343500435525</v>
      </c>
      <c r="G54" s="13">
        <v>1.0129749820744183</v>
      </c>
      <c r="H54" s="13">
        <v>0.73389567016292911</v>
      </c>
      <c r="I54" s="13">
        <v>1.0974781262835189</v>
      </c>
      <c r="J54" s="13">
        <v>0.938335708121667</v>
      </c>
      <c r="K54" s="13">
        <v>2.3388747612340968</v>
      </c>
      <c r="L54" s="15">
        <v>1.9762222199999999</v>
      </c>
      <c r="M54" s="16"/>
    </row>
    <row r="55" spans="1:13" ht="14.4">
      <c r="A55" s="4">
        <v>1578</v>
      </c>
      <c r="B55" s="1" t="s">
        <v>355</v>
      </c>
      <c r="C55" s="46">
        <v>1.2231099400000001</v>
      </c>
      <c r="D55" s="13">
        <v>1.4794030668556903</v>
      </c>
      <c r="E55" s="14">
        <v>1.1047122177175575</v>
      </c>
      <c r="F55" s="13">
        <v>0.7622617368322937</v>
      </c>
      <c r="G55" s="13">
        <v>1.5081876094681674</v>
      </c>
      <c r="H55" s="13">
        <v>0.64686842555671387</v>
      </c>
      <c r="I55" s="13">
        <v>1.5656874400611065</v>
      </c>
      <c r="J55" s="13">
        <v>0.85636812682841068</v>
      </c>
      <c r="K55" s="13">
        <v>5.574424587228493</v>
      </c>
      <c r="L55" s="15">
        <v>0.45429354</v>
      </c>
      <c r="M55" s="16"/>
    </row>
    <row r="56" spans="1:13" ht="14.4">
      <c r="A56" s="4">
        <v>1579</v>
      </c>
      <c r="B56" s="1" t="s">
        <v>356</v>
      </c>
      <c r="C56" s="46">
        <v>1.0421921199999999</v>
      </c>
      <c r="D56" s="13">
        <v>1.0820008112036101</v>
      </c>
      <c r="E56" s="14">
        <v>1.1018786640536065</v>
      </c>
      <c r="F56" s="13">
        <v>0.95095189162137284</v>
      </c>
      <c r="G56" s="13">
        <v>0.99928860515950979</v>
      </c>
      <c r="H56" s="13">
        <v>0.74045759717079374</v>
      </c>
      <c r="I56" s="13">
        <v>1.0721056525370152</v>
      </c>
      <c r="J56" s="13">
        <v>1.0480416287060472</v>
      </c>
      <c r="K56" s="13">
        <v>2.4647742470383642</v>
      </c>
      <c r="L56" s="15">
        <v>2.4283394999999999</v>
      </c>
      <c r="M56" s="16"/>
    </row>
    <row r="57" spans="1:13" ht="14.4">
      <c r="A57" s="4">
        <v>1580</v>
      </c>
      <c r="B57" s="1" t="s">
        <v>396</v>
      </c>
      <c r="C57" s="46">
        <v>1.02424421</v>
      </c>
      <c r="D57" s="13">
        <v>1.038119315140257</v>
      </c>
      <c r="E57" s="14">
        <v>1.0741476207285903</v>
      </c>
      <c r="F57" s="13">
        <v>0.97255358159624905</v>
      </c>
      <c r="G57" s="13">
        <v>1.0528914251239743</v>
      </c>
      <c r="H57" s="13">
        <v>0.81164000059502506</v>
      </c>
      <c r="I57" s="13">
        <v>1.1233842846983153</v>
      </c>
      <c r="J57" s="13">
        <v>0.80158659419500689</v>
      </c>
      <c r="K57" s="13">
        <v>2.3372187291344737</v>
      </c>
      <c r="L57" s="15">
        <v>1.70509694</v>
      </c>
      <c r="M57" s="16"/>
    </row>
    <row r="58" spans="1:13" ht="14.4">
      <c r="A58" s="4">
        <v>1804</v>
      </c>
      <c r="B58" s="1" t="s">
        <v>235</v>
      </c>
      <c r="C58" s="46">
        <v>0.95741598000000006</v>
      </c>
      <c r="D58" s="13">
        <v>0.95455071943554926</v>
      </c>
      <c r="E58" s="14">
        <v>0.97117784086911962</v>
      </c>
      <c r="F58" s="13">
        <v>0.99241370668715723</v>
      </c>
      <c r="G58" s="13">
        <v>0.94051805549455392</v>
      </c>
      <c r="H58" s="13">
        <v>0.84537992352206937</v>
      </c>
      <c r="I58" s="13">
        <v>0.93961125580141802</v>
      </c>
      <c r="J58" s="13">
        <v>1.0038763311562455</v>
      </c>
      <c r="K58" s="13">
        <v>0.35371606404175621</v>
      </c>
      <c r="L58" s="15">
        <v>9.6845226100000001</v>
      </c>
      <c r="M58" s="16"/>
    </row>
    <row r="59" spans="1:13" ht="14.4">
      <c r="A59" s="4">
        <v>1806</v>
      </c>
      <c r="B59" s="1" t="s">
        <v>357</v>
      </c>
      <c r="C59" s="46">
        <v>1.0231900300000001</v>
      </c>
      <c r="D59" s="13">
        <v>1.2051262534012479</v>
      </c>
      <c r="E59" s="14">
        <v>0.90266654082518383</v>
      </c>
      <c r="F59" s="13">
        <v>0.91917449124558481</v>
      </c>
      <c r="G59" s="13">
        <v>0.96314560820748207</v>
      </c>
      <c r="H59" s="13">
        <v>0.8334763476535656</v>
      </c>
      <c r="I59" s="13">
        <v>1.0345923331319296</v>
      </c>
      <c r="J59" s="13">
        <v>0.88591446272223262</v>
      </c>
      <c r="K59" s="13">
        <v>0.67290017619537112</v>
      </c>
      <c r="L59" s="15">
        <v>3.9100074399999998</v>
      </c>
      <c r="M59" s="16"/>
    </row>
    <row r="60" spans="1:13" ht="14.4">
      <c r="A60" s="4">
        <v>1811</v>
      </c>
      <c r="B60" s="1" t="s">
        <v>236</v>
      </c>
      <c r="C60" s="46">
        <v>1.44111553</v>
      </c>
      <c r="D60" s="13">
        <v>1.7930522852135695</v>
      </c>
      <c r="E60" s="14">
        <v>1.2363156190897846</v>
      </c>
      <c r="F60" s="13">
        <v>0.79259512489420847</v>
      </c>
      <c r="G60" s="13">
        <v>2.0225643469324655</v>
      </c>
      <c r="H60" s="13">
        <v>0.68948954602899626</v>
      </c>
      <c r="I60" s="13">
        <v>1.9834296923854497</v>
      </c>
      <c r="J60" s="13">
        <v>0.82738554616213933</v>
      </c>
      <c r="K60" s="13">
        <v>4.8901292100656795</v>
      </c>
      <c r="L60" s="15">
        <v>0.24863730000000001</v>
      </c>
      <c r="M60" s="16"/>
    </row>
    <row r="61" spans="1:13" ht="14.4">
      <c r="A61" s="4">
        <v>1812</v>
      </c>
      <c r="B61" s="1" t="s">
        <v>237</v>
      </c>
      <c r="C61" s="46">
        <v>1.20173785</v>
      </c>
      <c r="D61" s="13">
        <v>1.4361312342699042</v>
      </c>
      <c r="E61" s="14">
        <v>1.005927578967722</v>
      </c>
      <c r="F61" s="13">
        <v>0.79178715846448822</v>
      </c>
      <c r="G61" s="13">
        <v>1.6363948217936966</v>
      </c>
      <c r="H61" s="13">
        <v>0.85262620601703998</v>
      </c>
      <c r="I61" s="13">
        <v>1.4745101289252511</v>
      </c>
      <c r="J61" s="13">
        <v>0.8479858804632191</v>
      </c>
      <c r="K61" s="13">
        <v>5.0713068729143167</v>
      </c>
      <c r="L61" s="15">
        <v>0.35835689999999998</v>
      </c>
      <c r="M61" s="16"/>
    </row>
    <row r="62" spans="1:13" ht="14.4">
      <c r="A62" s="4">
        <v>1813</v>
      </c>
      <c r="B62" s="1" t="s">
        <v>238</v>
      </c>
      <c r="C62" s="46">
        <v>1.08049847</v>
      </c>
      <c r="D62" s="13">
        <v>1.2039176936750402</v>
      </c>
      <c r="E62" s="14">
        <v>1.1049154475053751</v>
      </c>
      <c r="F62" s="13">
        <v>0.81847070346447448</v>
      </c>
      <c r="G62" s="13">
        <v>1.0450771007390975</v>
      </c>
      <c r="H62" s="13">
        <v>0.85632095685461462</v>
      </c>
      <c r="I62" s="13">
        <v>1.1086582376675467</v>
      </c>
      <c r="J62" s="13">
        <v>1.1173296323821043</v>
      </c>
      <c r="K62" s="13">
        <v>2.0793898701800688</v>
      </c>
      <c r="L62" s="15">
        <v>1.41692431</v>
      </c>
      <c r="M62" s="16"/>
    </row>
    <row r="63" spans="1:13" ht="14.4">
      <c r="A63" s="4">
        <v>1815</v>
      </c>
      <c r="B63" s="1" t="s">
        <v>239</v>
      </c>
      <c r="C63" s="46">
        <v>1.28974586</v>
      </c>
      <c r="D63" s="13">
        <v>1.453715338116661</v>
      </c>
      <c r="E63" s="14">
        <v>1.0562000533490625</v>
      </c>
      <c r="F63" s="13">
        <v>0.83360913108482904</v>
      </c>
      <c r="G63" s="13">
        <v>2.1608795006549193</v>
      </c>
      <c r="H63" s="13">
        <v>0.75979877279781993</v>
      </c>
      <c r="I63" s="13">
        <v>1.8353107314323909</v>
      </c>
      <c r="J63" s="13">
        <v>0.85806319647524343</v>
      </c>
      <c r="K63" s="13">
        <v>6.1438422554705383</v>
      </c>
      <c r="L63" s="15">
        <v>0.22234087</v>
      </c>
      <c r="M63" s="16"/>
    </row>
    <row r="64" spans="1:13" ht="14.4">
      <c r="A64" s="4">
        <v>1816</v>
      </c>
      <c r="B64" s="1" t="s">
        <v>240</v>
      </c>
      <c r="C64" s="46">
        <v>1.8242730199999999</v>
      </c>
      <c r="D64" s="13">
        <v>1.8468694679077313</v>
      </c>
      <c r="E64" s="14">
        <v>1.5723872358245434</v>
      </c>
      <c r="F64" s="13">
        <v>0.83837479792820191</v>
      </c>
      <c r="G64" s="13">
        <v>4.127757387687927</v>
      </c>
      <c r="H64" s="13">
        <v>0.84025752663249176</v>
      </c>
      <c r="I64" s="13">
        <v>3.1836950388915994</v>
      </c>
      <c r="J64" s="13">
        <v>1.142337741464635</v>
      </c>
      <c r="K64" s="13">
        <v>9.5207831699829804</v>
      </c>
      <c r="L64" s="15">
        <v>8.632484E-2</v>
      </c>
      <c r="M64" s="16"/>
    </row>
    <row r="65" spans="1:13" ht="14.4">
      <c r="A65" s="4">
        <v>1818</v>
      </c>
      <c r="B65" s="1" t="s">
        <v>188</v>
      </c>
      <c r="C65" s="46">
        <v>1.2312571000000001</v>
      </c>
      <c r="D65" s="13">
        <v>1.2714660913977458</v>
      </c>
      <c r="E65" s="14">
        <v>1.1596119775963487</v>
      </c>
      <c r="F65" s="13">
        <v>1.05429537222379</v>
      </c>
      <c r="G65" s="13">
        <v>1.7493243538674283</v>
      </c>
      <c r="H65" s="13">
        <v>0.86399190518259283</v>
      </c>
      <c r="I65" s="13">
        <v>1.5000986522400017</v>
      </c>
      <c r="J65" s="13">
        <v>0.96894411345820608</v>
      </c>
      <c r="K65" s="13">
        <v>2.227485628010212</v>
      </c>
      <c r="L65" s="15">
        <v>0.33441808000000001</v>
      </c>
      <c r="M65" s="16"/>
    </row>
    <row r="66" spans="1:13" ht="14.4">
      <c r="A66" s="4">
        <v>1820</v>
      </c>
      <c r="B66" s="1" t="s">
        <v>241</v>
      </c>
      <c r="C66" s="46">
        <v>1.05459119</v>
      </c>
      <c r="D66" s="13">
        <v>1.1981007910778738</v>
      </c>
      <c r="E66" s="14">
        <v>0.96676813304410714</v>
      </c>
      <c r="F66" s="13">
        <v>0.94946106657002405</v>
      </c>
      <c r="G66" s="13">
        <v>1.0416113810965446</v>
      </c>
      <c r="H66" s="13">
        <v>0.8559632906097363</v>
      </c>
      <c r="I66" s="13">
        <v>1.0819758709200418</v>
      </c>
      <c r="J66" s="13">
        <v>0.93689763408893589</v>
      </c>
      <c r="K66" s="13">
        <v>1.2541022335488976</v>
      </c>
      <c r="L66" s="15">
        <v>1.3445637800000001</v>
      </c>
      <c r="M66" s="16"/>
    </row>
    <row r="67" spans="1:13" ht="14.4">
      <c r="A67" s="4">
        <v>1822</v>
      </c>
      <c r="B67" s="1" t="s">
        <v>242</v>
      </c>
      <c r="C67" s="46">
        <v>1.2497601</v>
      </c>
      <c r="D67" s="13">
        <v>1.2577651717155378</v>
      </c>
      <c r="E67" s="14">
        <v>1.2862970490221799</v>
      </c>
      <c r="F67" s="13">
        <v>1.155870385841907</v>
      </c>
      <c r="G67" s="13">
        <v>1.4787569290035956</v>
      </c>
      <c r="H67" s="13">
        <v>0.82896592910655953</v>
      </c>
      <c r="I67" s="13">
        <v>1.3996363234108129</v>
      </c>
      <c r="J67" s="13">
        <v>1.042747837274709</v>
      </c>
      <c r="K67" s="13">
        <v>4.268213452219193</v>
      </c>
      <c r="L67" s="15">
        <v>0.42019885000000001</v>
      </c>
      <c r="M67" s="16"/>
    </row>
    <row r="68" spans="1:13" ht="14.4">
      <c r="A68" s="4">
        <v>1824</v>
      </c>
      <c r="B68" s="1" t="s">
        <v>243</v>
      </c>
      <c r="C68" s="46">
        <v>1.04503675</v>
      </c>
      <c r="D68" s="13">
        <v>1.2515921736939639</v>
      </c>
      <c r="E68" s="14">
        <v>0.92048005959837997</v>
      </c>
      <c r="F68" s="13">
        <v>0.90306020884154914</v>
      </c>
      <c r="G68" s="13">
        <v>0.98527991680803706</v>
      </c>
      <c r="H68" s="13">
        <v>0.84049458043765624</v>
      </c>
      <c r="I68" s="13">
        <v>1.0363875611052145</v>
      </c>
      <c r="J68" s="13">
        <v>0.8949405799227943</v>
      </c>
      <c r="K68" s="13">
        <v>1.0575842864184652</v>
      </c>
      <c r="L68" s="15">
        <v>2.4308784700000001</v>
      </c>
      <c r="M68" s="16"/>
    </row>
    <row r="69" spans="1:13" ht="14.4">
      <c r="A69" s="4">
        <v>1825</v>
      </c>
      <c r="B69" s="1" t="s">
        <v>244</v>
      </c>
      <c r="C69" s="46">
        <v>1.3018940800000001</v>
      </c>
      <c r="D69" s="13">
        <v>1.595328417801599</v>
      </c>
      <c r="E69" s="14">
        <v>1.0134063256535524</v>
      </c>
      <c r="F69" s="13">
        <v>0.8083421630280796</v>
      </c>
      <c r="G69" s="13">
        <v>1.9621940075115352</v>
      </c>
      <c r="H69" s="13">
        <v>0.79672479612704872</v>
      </c>
      <c r="I69" s="13">
        <v>1.7624214831733562</v>
      </c>
      <c r="J69" s="13">
        <v>0.80653608231927232</v>
      </c>
      <c r="K69" s="13">
        <v>3.9826292017533098</v>
      </c>
      <c r="L69" s="15">
        <v>0.26477787000000003</v>
      </c>
      <c r="M69" s="16"/>
    </row>
    <row r="70" spans="1:13" ht="14.4">
      <c r="A70" s="4">
        <v>1826</v>
      </c>
      <c r="B70" s="1" t="s">
        <v>245</v>
      </c>
      <c r="C70" s="46">
        <v>1.4068063900000001</v>
      </c>
      <c r="D70" s="13">
        <v>1.8139136234460986</v>
      </c>
      <c r="E70" s="14">
        <v>1.1434252150770368</v>
      </c>
      <c r="F70" s="13">
        <v>0.64517473504468592</v>
      </c>
      <c r="G70" s="13">
        <v>2.0994214967940259</v>
      </c>
      <c r="H70" s="13">
        <v>0.66665981649702422</v>
      </c>
      <c r="I70" s="13">
        <v>1.9183980470871231</v>
      </c>
      <c r="J70" s="13">
        <v>0.71916154619147699</v>
      </c>
      <c r="K70" s="13">
        <v>8.9869900272860406</v>
      </c>
      <c r="L70" s="15">
        <v>0.23340351000000001</v>
      </c>
      <c r="M70" s="16"/>
    </row>
    <row r="71" spans="1:13" ht="14.4">
      <c r="A71" s="4">
        <v>1827</v>
      </c>
      <c r="B71" s="1" t="s">
        <v>246</v>
      </c>
      <c r="C71" s="46">
        <v>1.37526656</v>
      </c>
      <c r="D71" s="13">
        <v>1.6732685644145233</v>
      </c>
      <c r="E71" s="14">
        <v>1.1740476047609629</v>
      </c>
      <c r="F71" s="13">
        <v>0.74214383727088784</v>
      </c>
      <c r="G71" s="13">
        <v>2.0116541659934972</v>
      </c>
      <c r="H71" s="13">
        <v>0.77007455783609358</v>
      </c>
      <c r="I71" s="13">
        <v>1.872290463894283</v>
      </c>
      <c r="J71" s="13">
        <v>0.88485354416254491</v>
      </c>
      <c r="K71" s="13">
        <v>5.981601904022769</v>
      </c>
      <c r="L71" s="15">
        <v>0.25226439000000001</v>
      </c>
      <c r="M71" s="16"/>
    </row>
    <row r="72" spans="1:13" ht="14.4">
      <c r="A72" s="4">
        <v>1828</v>
      </c>
      <c r="B72" s="1" t="s">
        <v>247</v>
      </c>
      <c r="C72" s="46">
        <v>1.15865368</v>
      </c>
      <c r="D72" s="13">
        <v>1.2238784401972116</v>
      </c>
      <c r="E72" s="14">
        <v>1.0864485387134606</v>
      </c>
      <c r="F72" s="13">
        <v>0.84072788429553502</v>
      </c>
      <c r="G72" s="13">
        <v>1.7669738797088188</v>
      </c>
      <c r="H72" s="13">
        <v>0.85236679986552755</v>
      </c>
      <c r="I72" s="13">
        <v>1.4997956569285962</v>
      </c>
      <c r="J72" s="13">
        <v>0.79712628556970622</v>
      </c>
      <c r="K72" s="13">
        <v>3.2647404511630969</v>
      </c>
      <c r="L72" s="15">
        <v>0.32734523999999998</v>
      </c>
      <c r="M72" s="16"/>
    </row>
    <row r="73" spans="1:13" ht="14.4">
      <c r="A73" s="4">
        <v>1832</v>
      </c>
      <c r="B73" s="1" t="s">
        <v>248</v>
      </c>
      <c r="C73" s="46">
        <v>1.16989879</v>
      </c>
      <c r="D73" s="13">
        <v>1.4294690026455752</v>
      </c>
      <c r="E73" s="14">
        <v>1.0318105900968291</v>
      </c>
      <c r="F73" s="13">
        <v>0.87826104534137128</v>
      </c>
      <c r="G73" s="13">
        <v>1.2246596979570237</v>
      </c>
      <c r="H73" s="13">
        <v>0.7934261515868396</v>
      </c>
      <c r="I73" s="13">
        <v>1.3310183203862951</v>
      </c>
      <c r="J73" s="13">
        <v>0.86248428693817891</v>
      </c>
      <c r="K73" s="13">
        <v>2.5344433248557641</v>
      </c>
      <c r="L73" s="15">
        <v>0.81428263000000001</v>
      </c>
      <c r="M73" s="16"/>
    </row>
    <row r="74" spans="1:13" ht="14.4">
      <c r="A74" s="4">
        <v>1833</v>
      </c>
      <c r="B74" s="1" t="s">
        <v>249</v>
      </c>
      <c r="C74" s="46">
        <v>1.00261102</v>
      </c>
      <c r="D74" s="13">
        <v>1.1535103114360428</v>
      </c>
      <c r="E74" s="14">
        <v>0.94129851064259362</v>
      </c>
      <c r="F74" s="13">
        <v>0.87228719763474016</v>
      </c>
      <c r="G74" s="13">
        <v>0.9535184254137159</v>
      </c>
      <c r="H74" s="13">
        <v>0.80645922953861204</v>
      </c>
      <c r="I74" s="13">
        <v>1.0046316311563395</v>
      </c>
      <c r="J74" s="13">
        <v>0.88856127651971262</v>
      </c>
      <c r="K74" s="13">
        <v>0.78162828522500782</v>
      </c>
      <c r="L74" s="15">
        <v>4.7056105300000004</v>
      </c>
      <c r="M74" s="16"/>
    </row>
    <row r="75" spans="1:13" ht="14.4">
      <c r="A75" s="4">
        <v>1834</v>
      </c>
      <c r="B75" s="1" t="s">
        <v>250</v>
      </c>
      <c r="C75" s="46">
        <v>1.6769693800000001</v>
      </c>
      <c r="D75" s="13">
        <v>2.0512873229460578</v>
      </c>
      <c r="E75" s="14">
        <v>1.7554984314835842</v>
      </c>
      <c r="F75" s="13">
        <v>0.78831543829665385</v>
      </c>
      <c r="G75" s="13">
        <v>1.7285104046378008</v>
      </c>
      <c r="H75" s="13">
        <v>0.71169559284183004</v>
      </c>
      <c r="I75" s="13">
        <v>2.6731380546055927</v>
      </c>
      <c r="J75" s="13">
        <v>0.71947878107957564</v>
      </c>
      <c r="K75" s="13">
        <v>3.1875922701564936</v>
      </c>
      <c r="L75" s="15">
        <v>0.34040278000000002</v>
      </c>
      <c r="M75" s="16"/>
    </row>
    <row r="76" spans="1:13" ht="14.4">
      <c r="A76" s="4">
        <v>1835</v>
      </c>
      <c r="B76" s="1" t="s">
        <v>251</v>
      </c>
      <c r="C76" s="46">
        <v>1.70423255</v>
      </c>
      <c r="D76" s="13">
        <v>1.6336265814299995</v>
      </c>
      <c r="E76" s="14">
        <v>1.3557640653195109</v>
      </c>
      <c r="F76" s="13">
        <v>0.81314768829175565</v>
      </c>
      <c r="G76" s="13">
        <v>4.3478156178267646</v>
      </c>
      <c r="H76" s="13">
        <v>1.091676954006598</v>
      </c>
      <c r="I76" s="13">
        <v>3.1675220389450733</v>
      </c>
      <c r="J76" s="13">
        <v>1.1438193653365849</v>
      </c>
      <c r="K76" s="13">
        <v>0.80178929965049917</v>
      </c>
      <c r="L76" s="15">
        <v>8.1246910000000006E-2</v>
      </c>
      <c r="M76" s="16"/>
    </row>
    <row r="77" spans="1:13" ht="14.4">
      <c r="A77" s="4">
        <v>1836</v>
      </c>
      <c r="B77" s="1" t="s">
        <v>252</v>
      </c>
      <c r="C77" s="46">
        <v>1.5114416799999999</v>
      </c>
      <c r="D77" s="13">
        <v>1.6666716045068672</v>
      </c>
      <c r="E77" s="14">
        <v>1.5762214557872907</v>
      </c>
      <c r="F77" s="13">
        <v>0.72507074665318949</v>
      </c>
      <c r="G77" s="13">
        <v>2.2585912102122263</v>
      </c>
      <c r="H77" s="13">
        <v>0.64022169677653373</v>
      </c>
      <c r="I77" s="13">
        <v>2.4097623338015883</v>
      </c>
      <c r="J77" s="13">
        <v>0.74221495538349302</v>
      </c>
      <c r="K77" s="13">
        <v>6.4451607180564476</v>
      </c>
      <c r="L77" s="15">
        <v>0.20656300999999999</v>
      </c>
      <c r="M77" s="16"/>
    </row>
    <row r="78" spans="1:13" ht="14.4">
      <c r="A78" s="4">
        <v>1837</v>
      </c>
      <c r="B78" s="1" t="s">
        <v>253</v>
      </c>
      <c r="C78" s="46">
        <v>1.1576423600000001</v>
      </c>
      <c r="D78" s="13">
        <v>1.351529974226344</v>
      </c>
      <c r="E78" s="14">
        <v>1.16538592532563</v>
      </c>
      <c r="F78" s="13">
        <v>0.81019697774000843</v>
      </c>
      <c r="G78" s="13">
        <v>1.1472688713102022</v>
      </c>
      <c r="H78" s="13">
        <v>0.79627582906913119</v>
      </c>
      <c r="I78" s="13">
        <v>1.280032676328402</v>
      </c>
      <c r="J78" s="13">
        <v>0.99000549207550959</v>
      </c>
      <c r="K78" s="13">
        <v>1.731031990632157</v>
      </c>
      <c r="L78" s="15">
        <v>1.12131614</v>
      </c>
      <c r="M78" s="16"/>
    </row>
    <row r="79" spans="1:13" ht="14.4">
      <c r="A79" s="4">
        <v>1838</v>
      </c>
      <c r="B79" s="1" t="s">
        <v>254</v>
      </c>
      <c r="C79" s="46">
        <v>1.25279107</v>
      </c>
      <c r="D79" s="13">
        <v>1.5575567870393985</v>
      </c>
      <c r="E79" s="14">
        <v>1.0308733866906605</v>
      </c>
      <c r="F79" s="13">
        <v>0.73003857516860382</v>
      </c>
      <c r="G79" s="13">
        <v>1.689209399509743</v>
      </c>
      <c r="H79" s="13">
        <v>0.88321115768252678</v>
      </c>
      <c r="I79" s="13">
        <v>1.6415462020161129</v>
      </c>
      <c r="J79" s="13">
        <v>0.77273620191084114</v>
      </c>
      <c r="K79" s="13">
        <v>3.384556797530474</v>
      </c>
      <c r="L79" s="15">
        <v>0.35454845000000001</v>
      </c>
      <c r="M79" s="16"/>
    </row>
    <row r="80" spans="1:13" ht="14.4">
      <c r="A80" s="4">
        <v>1839</v>
      </c>
      <c r="B80" s="1" t="s">
        <v>255</v>
      </c>
      <c r="C80" s="46">
        <v>1.47113987</v>
      </c>
      <c r="D80" s="13">
        <v>1.8954248128913538</v>
      </c>
      <c r="E80" s="14">
        <v>1.0006015585672148</v>
      </c>
      <c r="F80" s="13">
        <v>0.86253650826541139</v>
      </c>
      <c r="G80" s="13">
        <v>2.3837551962270545</v>
      </c>
      <c r="H80" s="13">
        <v>0.77674957155133439</v>
      </c>
      <c r="I80" s="13">
        <v>2.0657636326732378</v>
      </c>
      <c r="J80" s="13">
        <v>0.76297433487865884</v>
      </c>
      <c r="K80" s="13">
        <v>6.5878436536429135</v>
      </c>
      <c r="L80" s="15">
        <v>0.18770212</v>
      </c>
      <c r="M80" s="16"/>
    </row>
    <row r="81" spans="1:13" ht="14.4">
      <c r="A81" s="4">
        <v>1840</v>
      </c>
      <c r="B81" s="1" t="s">
        <v>256</v>
      </c>
      <c r="C81" s="46">
        <v>1.17064068</v>
      </c>
      <c r="D81" s="13">
        <v>1.4486760773307759</v>
      </c>
      <c r="E81" s="14">
        <v>1.0565849119838793</v>
      </c>
      <c r="F81" s="13">
        <v>0.86226367312783336</v>
      </c>
      <c r="G81" s="13">
        <v>1.1597177117153892</v>
      </c>
      <c r="H81" s="13">
        <v>0.84487407727862263</v>
      </c>
      <c r="I81" s="13">
        <v>1.204582064222929</v>
      </c>
      <c r="J81" s="13">
        <v>0.91181922197472975</v>
      </c>
      <c r="K81" s="13">
        <v>2.1828484164535191</v>
      </c>
      <c r="L81" s="15">
        <v>0.85146034000000004</v>
      </c>
      <c r="M81" s="16"/>
    </row>
    <row r="82" spans="1:13" ht="14.4">
      <c r="A82" s="4">
        <v>1841</v>
      </c>
      <c r="B82" s="1" t="s">
        <v>257</v>
      </c>
      <c r="C82" s="46">
        <v>0.99040793999999999</v>
      </c>
      <c r="D82" s="13">
        <v>1.1411141496638912</v>
      </c>
      <c r="E82" s="14">
        <v>0.86623089392991859</v>
      </c>
      <c r="F82" s="13">
        <v>0.85496533288947341</v>
      </c>
      <c r="G82" s="13">
        <v>1.01361252240377</v>
      </c>
      <c r="H82" s="13">
        <v>0.86369569437653915</v>
      </c>
      <c r="I82" s="13">
        <v>1.0824237243713701</v>
      </c>
      <c r="J82" s="13">
        <v>0.87491386902145152</v>
      </c>
      <c r="K82" s="13">
        <v>1.0764472799376332</v>
      </c>
      <c r="L82" s="15">
        <v>1.7415492299999999</v>
      </c>
      <c r="M82" s="16"/>
    </row>
    <row r="83" spans="1:13" ht="14.4">
      <c r="A83" s="4">
        <v>1845</v>
      </c>
      <c r="B83" s="1" t="s">
        <v>258</v>
      </c>
      <c r="C83" s="46">
        <v>1.2368230600000001</v>
      </c>
      <c r="D83" s="13">
        <v>1.5015321435547559</v>
      </c>
      <c r="E83" s="14">
        <v>1.0393930411920425</v>
      </c>
      <c r="F83" s="13">
        <v>0.7452996072523268</v>
      </c>
      <c r="G83" s="13">
        <v>1.7045290515280911</v>
      </c>
      <c r="H83" s="13">
        <v>0.74920492379431591</v>
      </c>
      <c r="I83" s="13">
        <v>1.702379189400544</v>
      </c>
      <c r="J83" s="13">
        <v>0.79965369558031463</v>
      </c>
      <c r="K83" s="13">
        <v>3.626478354312423</v>
      </c>
      <c r="L83" s="15">
        <v>0.33586891000000002</v>
      </c>
      <c r="M83" s="16"/>
    </row>
    <row r="84" spans="1:13" ht="14.4">
      <c r="A84" s="4">
        <v>1848</v>
      </c>
      <c r="B84" s="1" t="s">
        <v>259</v>
      </c>
      <c r="C84" s="46">
        <v>1.2052855600000001</v>
      </c>
      <c r="D84" s="13">
        <v>1.3994500911116057</v>
      </c>
      <c r="E84" s="14">
        <v>1.0860916568014951</v>
      </c>
      <c r="F84" s="13">
        <v>0.85125843081011188</v>
      </c>
      <c r="G84" s="13">
        <v>1.4837070600992779</v>
      </c>
      <c r="H84" s="13">
        <v>0.82526682883070923</v>
      </c>
      <c r="I84" s="13">
        <v>1.5288707785632911</v>
      </c>
      <c r="J84" s="13">
        <v>0.80038825748966846</v>
      </c>
      <c r="K84" s="13">
        <v>4.8785382563736146</v>
      </c>
      <c r="L84" s="15">
        <v>0.48494248000000001</v>
      </c>
      <c r="M84" s="16"/>
    </row>
    <row r="85" spans="1:13" ht="14.4">
      <c r="A85" s="4">
        <v>1851</v>
      </c>
      <c r="B85" s="1" t="s">
        <v>260</v>
      </c>
      <c r="C85" s="46">
        <v>1.2972112200000001</v>
      </c>
      <c r="D85" s="13">
        <v>1.7860130577358519</v>
      </c>
      <c r="E85" s="14">
        <v>0.94493154546379809</v>
      </c>
      <c r="F85" s="13">
        <v>0.64832840268611303</v>
      </c>
      <c r="G85" s="13">
        <v>1.6587558874157047</v>
      </c>
      <c r="H85" s="13">
        <v>0.83458098959430826</v>
      </c>
      <c r="I85" s="13">
        <v>1.5781855418754409</v>
      </c>
      <c r="J85" s="13">
        <v>0.9622488664773069</v>
      </c>
      <c r="K85" s="13">
        <v>1.9017304418969891</v>
      </c>
      <c r="L85" s="15">
        <v>0.36706191999999999</v>
      </c>
      <c r="M85" s="16"/>
    </row>
    <row r="86" spans="1:13" ht="14.4">
      <c r="A86" s="4">
        <v>1853</v>
      </c>
      <c r="B86" s="1" t="s">
        <v>261</v>
      </c>
      <c r="C86" s="46">
        <v>1.27353019</v>
      </c>
      <c r="D86" s="13">
        <v>1.6120603859391056</v>
      </c>
      <c r="E86" s="14">
        <v>0.98601134021148917</v>
      </c>
      <c r="F86" s="13">
        <v>0.60166973877816921</v>
      </c>
      <c r="G86" s="13">
        <v>1.9803716931079645</v>
      </c>
      <c r="H86" s="13">
        <v>0.86715978336837518</v>
      </c>
      <c r="I86" s="13">
        <v>1.7807061530429955</v>
      </c>
      <c r="J86" s="13">
        <v>0.78572261459826875</v>
      </c>
      <c r="K86" s="13">
        <v>3.5065875389758814</v>
      </c>
      <c r="L86" s="15">
        <v>0.24120175999999999</v>
      </c>
      <c r="M86" s="16"/>
    </row>
    <row r="87" spans="1:13" ht="14.4">
      <c r="A87" s="4">
        <v>1856</v>
      </c>
      <c r="B87" s="1" t="s">
        <v>262</v>
      </c>
      <c r="C87" s="46">
        <v>1.6562105300000001</v>
      </c>
      <c r="D87" s="13">
        <v>1.7426006722370837</v>
      </c>
      <c r="E87" s="14">
        <v>1.1897502192298086</v>
      </c>
      <c r="F87" s="13">
        <v>0.71435010952100808</v>
      </c>
      <c r="G87" s="13">
        <v>4.2291718321519758</v>
      </c>
      <c r="H87" s="13">
        <v>1.0228200339181095</v>
      </c>
      <c r="I87" s="13">
        <v>2.9386188543372613</v>
      </c>
      <c r="J87" s="13">
        <v>1.0167834176715733</v>
      </c>
      <c r="K87" s="13">
        <v>1.8451676167148399</v>
      </c>
      <c r="L87" s="15">
        <v>8.3785869999999998E-2</v>
      </c>
      <c r="M87" s="16"/>
    </row>
    <row r="88" spans="1:13" ht="14.4">
      <c r="A88" s="4">
        <v>1857</v>
      </c>
      <c r="B88" s="1" t="s">
        <v>263</v>
      </c>
      <c r="C88" s="46">
        <v>1.59858218</v>
      </c>
      <c r="D88" s="13">
        <v>1.8534859052830839</v>
      </c>
      <c r="E88" s="14">
        <v>1.292301896156637</v>
      </c>
      <c r="F88" s="13">
        <v>0.72953936557210275</v>
      </c>
      <c r="G88" s="13">
        <v>3.1824685895503668</v>
      </c>
      <c r="H88" s="13">
        <v>1.0855558710145303</v>
      </c>
      <c r="I88" s="13">
        <v>2.3773030773747799</v>
      </c>
      <c r="J88" s="13">
        <v>0.87723155176766221</v>
      </c>
      <c r="K88" s="13">
        <v>0.53494629432704965</v>
      </c>
      <c r="L88" s="15">
        <v>0.12259578</v>
      </c>
      <c r="M88" s="16"/>
    </row>
    <row r="89" spans="1:13" ht="14.4">
      <c r="A89" s="4">
        <v>1859</v>
      </c>
      <c r="B89" s="1" t="s">
        <v>264</v>
      </c>
      <c r="C89" s="46">
        <v>1.2999219399999999</v>
      </c>
      <c r="D89" s="13">
        <v>1.6662507167784377</v>
      </c>
      <c r="E89" s="14">
        <v>0.93696537500880828</v>
      </c>
      <c r="F89" s="13">
        <v>0.7594467652692436</v>
      </c>
      <c r="G89" s="13">
        <v>2.0852240939372892</v>
      </c>
      <c r="H89" s="13">
        <v>0.75625498965494309</v>
      </c>
      <c r="I89" s="13">
        <v>1.8105549873920557</v>
      </c>
      <c r="J89" s="13">
        <v>0.57724699853507289</v>
      </c>
      <c r="K89" s="13">
        <v>2.5044354633733721</v>
      </c>
      <c r="L89" s="15">
        <v>0.22143409</v>
      </c>
      <c r="M89" s="16"/>
    </row>
    <row r="90" spans="1:13" ht="14.4">
      <c r="A90" s="4">
        <v>1860</v>
      </c>
      <c r="B90" s="1" t="s">
        <v>265</v>
      </c>
      <c r="C90" s="46">
        <v>1.05890978</v>
      </c>
      <c r="D90" s="13">
        <v>1.153661211669309</v>
      </c>
      <c r="E90" s="14">
        <v>1.0480832683913415</v>
      </c>
      <c r="F90" s="13">
        <v>0.95370125887932189</v>
      </c>
      <c r="G90" s="13">
        <v>1.0049703149130778</v>
      </c>
      <c r="H90" s="13">
        <v>0.87455145715357119</v>
      </c>
      <c r="I90" s="13">
        <v>1.045805559796102</v>
      </c>
      <c r="J90" s="13">
        <v>1.0267427364133614</v>
      </c>
      <c r="K90" s="13">
        <v>1.6665802319502319</v>
      </c>
      <c r="L90" s="15">
        <v>2.0951909099999999</v>
      </c>
      <c r="M90" s="16"/>
    </row>
    <row r="91" spans="1:13" ht="14.4">
      <c r="A91" s="4">
        <v>1865</v>
      </c>
      <c r="B91" s="1" t="s">
        <v>266</v>
      </c>
      <c r="C91" s="46">
        <v>1.04820672</v>
      </c>
      <c r="D91" s="13">
        <v>1.1786145589189752</v>
      </c>
      <c r="E91" s="14">
        <v>0.98047668689453882</v>
      </c>
      <c r="F91" s="13">
        <v>0.90086291224380477</v>
      </c>
      <c r="G91" s="13">
        <v>1.0224718606708927</v>
      </c>
      <c r="H91" s="13">
        <v>0.97128139863189555</v>
      </c>
      <c r="I91" s="13">
        <v>1.100140182101679</v>
      </c>
      <c r="J91" s="13">
        <v>0.94035993985264987</v>
      </c>
      <c r="K91" s="13">
        <v>0.66713215609464094</v>
      </c>
      <c r="L91" s="15">
        <v>1.76585076</v>
      </c>
      <c r="M91" s="16"/>
    </row>
    <row r="92" spans="1:13" ht="14.4">
      <c r="A92" s="4">
        <v>1866</v>
      </c>
      <c r="B92" s="1" t="s">
        <v>267</v>
      </c>
      <c r="C92" s="46">
        <v>1.07546309</v>
      </c>
      <c r="D92" s="13">
        <v>1.2213356619083777</v>
      </c>
      <c r="E92" s="14">
        <v>0.97520871786149455</v>
      </c>
      <c r="F92" s="13">
        <v>0.95571068612671561</v>
      </c>
      <c r="G92" s="13">
        <v>1.0474753436973046</v>
      </c>
      <c r="H92" s="13">
        <v>0.93250074589300724</v>
      </c>
      <c r="I92" s="13">
        <v>1.1211059935907004</v>
      </c>
      <c r="J92" s="13">
        <v>0.96806887370323236</v>
      </c>
      <c r="K92" s="13">
        <v>1.7753991577319801</v>
      </c>
      <c r="L92" s="15">
        <v>1.48692723</v>
      </c>
      <c r="M92" s="16"/>
    </row>
    <row r="93" spans="1:13" ht="14.4">
      <c r="A93" s="4">
        <v>1867</v>
      </c>
      <c r="B93" s="1" t="s">
        <v>101</v>
      </c>
      <c r="C93" s="46">
        <v>1.2525507499999999</v>
      </c>
      <c r="D93" s="13">
        <v>1.7031903105622135</v>
      </c>
      <c r="E93" s="14">
        <v>0.84610432146298331</v>
      </c>
      <c r="F93" s="13">
        <v>0.85718514099615351</v>
      </c>
      <c r="G93" s="13">
        <v>1.4920462011254016</v>
      </c>
      <c r="H93" s="13">
        <v>0.8987639042772988</v>
      </c>
      <c r="I93" s="13">
        <v>1.4475530685320785</v>
      </c>
      <c r="J93" s="13">
        <v>0.78763598657947653</v>
      </c>
      <c r="K93" s="13">
        <v>2.8848303189745632</v>
      </c>
      <c r="L93" s="15">
        <v>0.47460525999999997</v>
      </c>
      <c r="M93" s="16"/>
    </row>
    <row r="94" spans="1:13" ht="14.4">
      <c r="A94" s="4">
        <v>1868</v>
      </c>
      <c r="B94" s="1" t="s">
        <v>268</v>
      </c>
      <c r="C94" s="46">
        <v>1.09813187</v>
      </c>
      <c r="D94" s="13">
        <v>1.3317329148755075</v>
      </c>
      <c r="E94" s="14">
        <v>0.94304491622087006</v>
      </c>
      <c r="F94" s="13">
        <v>0.82792305140606004</v>
      </c>
      <c r="G94" s="13">
        <v>1.1824466899528903</v>
      </c>
      <c r="H94" s="13">
        <v>0.9399755643790616</v>
      </c>
      <c r="I94" s="13">
        <v>1.1735804792313047</v>
      </c>
      <c r="J94" s="13">
        <v>0.90114279602862901</v>
      </c>
      <c r="K94" s="13">
        <v>1.1954534952237961</v>
      </c>
      <c r="L94" s="15">
        <v>0.82570796999999996</v>
      </c>
      <c r="M94" s="16"/>
    </row>
    <row r="95" spans="1:13" ht="14.4">
      <c r="A95" s="4">
        <v>1870</v>
      </c>
      <c r="B95" s="1" t="s">
        <v>269</v>
      </c>
      <c r="C95" s="46">
        <v>1.0353363799999999</v>
      </c>
      <c r="D95" s="13">
        <v>1.0533656172161718</v>
      </c>
      <c r="E95" s="14">
        <v>1.0741121112863607</v>
      </c>
      <c r="F95" s="13">
        <v>0.9896023050991114</v>
      </c>
      <c r="G95" s="13">
        <v>1.0078263644653969</v>
      </c>
      <c r="H95" s="13">
        <v>0.82153748014438288</v>
      </c>
      <c r="I95" s="13">
        <v>1.0422418938841731</v>
      </c>
      <c r="J95" s="13">
        <v>1.1315796635358399</v>
      </c>
      <c r="K95" s="13">
        <v>1.2652042887878903</v>
      </c>
      <c r="L95" s="15">
        <v>1.9345106400000001</v>
      </c>
      <c r="M95" s="16"/>
    </row>
    <row r="96" spans="1:13" ht="14.4">
      <c r="A96" s="4">
        <v>1871</v>
      </c>
      <c r="B96" s="1" t="s">
        <v>270</v>
      </c>
      <c r="C96" s="46">
        <v>1.1476428999999999</v>
      </c>
      <c r="D96" s="13">
        <v>1.4376082749239378</v>
      </c>
      <c r="E96" s="14">
        <v>0.9675203535190755</v>
      </c>
      <c r="F96" s="13">
        <v>0.82195148028483711</v>
      </c>
      <c r="G96" s="13">
        <v>1.2429715735052167</v>
      </c>
      <c r="H96" s="13">
        <v>0.77783259230398627</v>
      </c>
      <c r="I96" s="13">
        <v>1.3701906739648537</v>
      </c>
      <c r="J96" s="13">
        <v>0.78062695638781598</v>
      </c>
      <c r="K96" s="13">
        <v>2.1009664044433292</v>
      </c>
      <c r="L96" s="15">
        <v>0.83151132000000005</v>
      </c>
      <c r="M96" s="16"/>
    </row>
    <row r="97" spans="1:13" ht="14.4">
      <c r="A97" s="4">
        <v>1874</v>
      </c>
      <c r="B97" s="1" t="s">
        <v>271</v>
      </c>
      <c r="C97" s="46">
        <v>1.30222511</v>
      </c>
      <c r="D97" s="13">
        <v>1.6455113647548127</v>
      </c>
      <c r="E97" s="14">
        <v>0.85315434686225311</v>
      </c>
      <c r="F97" s="13">
        <v>0.55167862463989115</v>
      </c>
      <c r="G97" s="13">
        <v>2.480828119281639</v>
      </c>
      <c r="H97" s="13">
        <v>1.2073797456199444</v>
      </c>
      <c r="I97" s="13">
        <v>1.9740745955945196</v>
      </c>
      <c r="J97" s="13">
        <v>0.59694679173924203</v>
      </c>
      <c r="K97" s="13">
        <v>0.28873881593516815</v>
      </c>
      <c r="L97" s="15">
        <v>0.17682084000000001</v>
      </c>
      <c r="M97" s="16"/>
    </row>
    <row r="98" spans="1:13" ht="14.4">
      <c r="A98" s="4">
        <v>1875</v>
      </c>
      <c r="B98" s="1" t="s">
        <v>358</v>
      </c>
      <c r="C98" s="46">
        <v>1.2459155799999999</v>
      </c>
      <c r="D98" s="13">
        <v>1.6222289503936793</v>
      </c>
      <c r="E98" s="14">
        <v>0.98488976828178243</v>
      </c>
      <c r="F98" s="13">
        <v>0.76927518772529435</v>
      </c>
      <c r="G98" s="13">
        <v>1.4736324603715547</v>
      </c>
      <c r="H98" s="13">
        <v>0.79959804782482857</v>
      </c>
      <c r="I98" s="13">
        <v>1.5824347599293573</v>
      </c>
      <c r="J98" s="13">
        <v>0.77924181723087449</v>
      </c>
      <c r="K98" s="13">
        <v>3.2241790329972924</v>
      </c>
      <c r="L98" s="15">
        <v>0.49292208999999998</v>
      </c>
      <c r="M98" s="16"/>
    </row>
    <row r="99" spans="1:13" ht="14.4">
      <c r="A99" s="4">
        <v>3101</v>
      </c>
      <c r="B99" s="1" t="s">
        <v>2</v>
      </c>
      <c r="C99" s="46">
        <v>1.0146119600000001</v>
      </c>
      <c r="D99" s="13">
        <v>1.110382567956214</v>
      </c>
      <c r="E99" s="14">
        <v>0.95410266598587345</v>
      </c>
      <c r="F99" s="13">
        <v>0.86313840335243408</v>
      </c>
      <c r="G99" s="13">
        <v>0.94431141292719345</v>
      </c>
      <c r="H99" s="13">
        <v>1.179739523301212</v>
      </c>
      <c r="I99" s="13">
        <v>0.99405395687439468</v>
      </c>
      <c r="J99" s="13">
        <v>1.0742998844985474</v>
      </c>
      <c r="K99" s="13">
        <v>0.73145461069235718</v>
      </c>
      <c r="L99" s="15">
        <v>5.7743338099999999</v>
      </c>
      <c r="M99" s="16"/>
    </row>
    <row r="100" spans="1:13" ht="14.4">
      <c r="A100" s="4">
        <v>3103</v>
      </c>
      <c r="B100" s="1" t="s">
        <v>359</v>
      </c>
      <c r="C100" s="46">
        <v>0.98914559000000002</v>
      </c>
      <c r="D100" s="13">
        <v>1.0533283532258826</v>
      </c>
      <c r="E100" s="14">
        <v>0.92976907154511124</v>
      </c>
      <c r="F100" s="13">
        <v>0.9128142006301676</v>
      </c>
      <c r="G100" s="13">
        <v>0.93454646170264222</v>
      </c>
      <c r="H100" s="13">
        <v>1.1792481802728987</v>
      </c>
      <c r="I100" s="13">
        <v>0.95306248083274614</v>
      </c>
      <c r="J100" s="13">
        <v>1.0186499870305425</v>
      </c>
      <c r="K100" s="13">
        <v>0.22425993573389286</v>
      </c>
      <c r="L100" s="15">
        <v>9.3479282799999996</v>
      </c>
      <c r="M100" s="16"/>
    </row>
    <row r="101" spans="1:13" ht="14.4">
      <c r="A101" s="4">
        <v>3105</v>
      </c>
      <c r="B101" s="1" t="s">
        <v>3</v>
      </c>
      <c r="C101" s="46">
        <v>1.0253974400000001</v>
      </c>
      <c r="D101" s="13">
        <v>1.0465831061153541</v>
      </c>
      <c r="E101" s="14">
        <v>1.0092802419670188</v>
      </c>
      <c r="F101" s="13">
        <v>0.94747711769729082</v>
      </c>
      <c r="G101" s="13">
        <v>0.93649528637499846</v>
      </c>
      <c r="H101" s="13">
        <v>1.3501682217805842</v>
      </c>
      <c r="I101" s="13">
        <v>0.95311446458682414</v>
      </c>
      <c r="J101" s="13">
        <v>1.1231794825562957</v>
      </c>
      <c r="K101" s="13">
        <v>0.51663429497340252</v>
      </c>
      <c r="L101" s="15">
        <v>10.790967670000001</v>
      </c>
      <c r="M101" s="16"/>
    </row>
    <row r="102" spans="1:13" ht="14.4">
      <c r="A102" s="4">
        <v>3107</v>
      </c>
      <c r="B102" s="1" t="s">
        <v>4</v>
      </c>
      <c r="C102" s="46">
        <v>0.98729865000000006</v>
      </c>
      <c r="D102" s="13">
        <v>1.0154054622343627</v>
      </c>
      <c r="E102" s="14">
        <v>0.94508954981338489</v>
      </c>
      <c r="F102" s="13">
        <v>0.9043271574491375</v>
      </c>
      <c r="G102" s="13">
        <v>0.92980284640595201</v>
      </c>
      <c r="H102" s="13">
        <v>1.3192625080173543</v>
      </c>
      <c r="I102" s="13">
        <v>0.94805867595683369</v>
      </c>
      <c r="J102" s="13">
        <v>1.0806739567116754</v>
      </c>
      <c r="K102" s="13">
        <v>0.31647923299968511</v>
      </c>
      <c r="L102" s="15">
        <v>15.373438350000001</v>
      </c>
      <c r="M102" s="16"/>
    </row>
    <row r="103" spans="1:13" ht="14.4">
      <c r="A103" s="4">
        <v>3110</v>
      </c>
      <c r="B103" s="1" t="s">
        <v>5</v>
      </c>
      <c r="C103" s="46">
        <v>0.99513141999999999</v>
      </c>
      <c r="D103" s="13">
        <v>1.2506979902063293</v>
      </c>
      <c r="E103" s="14">
        <v>0.83207183615063274</v>
      </c>
      <c r="F103" s="13">
        <v>0.66078932565099668</v>
      </c>
      <c r="G103" s="13">
        <v>1.125375253532612</v>
      </c>
      <c r="H103" s="13">
        <v>0.74698917559434841</v>
      </c>
      <c r="I103" s="13">
        <v>1.2209606966081687</v>
      </c>
      <c r="J103" s="13">
        <v>0.69406443456075162</v>
      </c>
      <c r="K103" s="13">
        <v>0.7363975951887084</v>
      </c>
      <c r="L103" s="15">
        <v>0.86578736000000001</v>
      </c>
      <c r="M103" s="16"/>
    </row>
    <row r="104" spans="1:13" ht="14.4">
      <c r="A104" s="4">
        <v>3112</v>
      </c>
      <c r="B104" s="1" t="s">
        <v>10</v>
      </c>
      <c r="C104" s="46">
        <v>1.03096206</v>
      </c>
      <c r="D104" s="13">
        <v>1.0851438049503626</v>
      </c>
      <c r="E104" s="14">
        <v>1.0501964464522824</v>
      </c>
      <c r="F104" s="13">
        <v>0.97861117593922986</v>
      </c>
      <c r="G104" s="13">
        <v>1.0309508662124818</v>
      </c>
      <c r="H104" s="13">
        <v>0.73362268135167508</v>
      </c>
      <c r="I104" s="13">
        <v>1.0637111750372696</v>
      </c>
      <c r="J104" s="13">
        <v>0.94521174427387622</v>
      </c>
      <c r="K104" s="13">
        <v>1.6161220174684139</v>
      </c>
      <c r="L104" s="15">
        <v>1.4579104700000001</v>
      </c>
      <c r="M104" s="16"/>
    </row>
    <row r="105" spans="1:13" ht="14.4">
      <c r="A105" s="4">
        <v>3114</v>
      </c>
      <c r="B105" s="1" t="s">
        <v>11</v>
      </c>
      <c r="C105" s="46">
        <v>1.0362828100000001</v>
      </c>
      <c r="D105" s="13">
        <v>0.82640683777524238</v>
      </c>
      <c r="E105" s="14">
        <v>1.2520338010385759</v>
      </c>
      <c r="F105" s="13">
        <v>1.2285748443338744</v>
      </c>
      <c r="G105" s="13">
        <v>1.0903224453284108</v>
      </c>
      <c r="H105" s="13">
        <v>0.8032167036094402</v>
      </c>
      <c r="I105" s="13">
        <v>1.069765244781532</v>
      </c>
      <c r="J105" s="13">
        <v>0.97791469912416251</v>
      </c>
      <c r="K105" s="13">
        <v>1.9915673519138659</v>
      </c>
      <c r="L105" s="15">
        <v>1.1066264100000001</v>
      </c>
      <c r="M105" s="16"/>
    </row>
    <row r="106" spans="1:13" ht="14.4">
      <c r="A106" s="4">
        <v>3116</v>
      </c>
      <c r="B106" s="1" t="s">
        <v>397</v>
      </c>
      <c r="C106" s="46">
        <v>1.02508859</v>
      </c>
      <c r="D106" s="13">
        <v>0.99625374576733117</v>
      </c>
      <c r="E106" s="14">
        <v>1.1383019269845704</v>
      </c>
      <c r="F106" s="13">
        <v>0.84384494910412433</v>
      </c>
      <c r="G106" s="13">
        <v>1.1727808383814897</v>
      </c>
      <c r="H106" s="13">
        <v>0.7956431050516084</v>
      </c>
      <c r="I106" s="13">
        <v>1.1296143310226296</v>
      </c>
      <c r="J106" s="13">
        <v>1.0515733881577078</v>
      </c>
      <c r="K106" s="13">
        <v>3.1541081339328008</v>
      </c>
      <c r="L106" s="15">
        <v>0.71000366999999998</v>
      </c>
      <c r="M106" s="16"/>
    </row>
    <row r="107" spans="1:13" ht="14.4">
      <c r="A107" s="4">
        <v>3118</v>
      </c>
      <c r="B107" s="1" t="s">
        <v>361</v>
      </c>
      <c r="C107" s="46">
        <v>0.99801715000000002</v>
      </c>
      <c r="D107" s="13">
        <v>1.0229411355629556</v>
      </c>
      <c r="E107" s="14">
        <v>0.99130951188039673</v>
      </c>
      <c r="F107" s="13">
        <v>0.94413331914581178</v>
      </c>
      <c r="G107" s="13">
        <v>0.93987073033027402</v>
      </c>
      <c r="H107" s="13">
        <v>1.1038826275481897</v>
      </c>
      <c r="I107" s="13">
        <v>0.96942289974224682</v>
      </c>
      <c r="J107" s="13">
        <v>1.0193937662596759</v>
      </c>
      <c r="K107" s="13">
        <v>1.550024170868783</v>
      </c>
      <c r="L107" s="15">
        <v>8.4585647999999996</v>
      </c>
      <c r="M107" s="16"/>
    </row>
    <row r="108" spans="1:13" ht="14.4">
      <c r="A108" s="4">
        <v>3120</v>
      </c>
      <c r="B108" s="1" t="s">
        <v>9</v>
      </c>
      <c r="C108" s="46">
        <v>1.05414808</v>
      </c>
      <c r="D108" s="13">
        <v>1.2216212206319856</v>
      </c>
      <c r="E108" s="14">
        <v>0.95975955381049627</v>
      </c>
      <c r="F108" s="13">
        <v>0.87296607513315927</v>
      </c>
      <c r="G108" s="13">
        <v>1.0273281206140077</v>
      </c>
      <c r="H108" s="13">
        <v>1.0052929306467313</v>
      </c>
      <c r="I108" s="13">
        <v>1.0471304430766646</v>
      </c>
      <c r="J108" s="13">
        <v>0.81676855659695247</v>
      </c>
      <c r="K108" s="13">
        <v>3.9892258844108306</v>
      </c>
      <c r="L108" s="15">
        <v>1.52573713</v>
      </c>
      <c r="M108" s="16"/>
    </row>
    <row r="109" spans="1:13" ht="14.4">
      <c r="A109" s="4">
        <v>3122</v>
      </c>
      <c r="B109" s="1" t="s">
        <v>7</v>
      </c>
      <c r="C109" s="46">
        <v>1.10515406</v>
      </c>
      <c r="D109" s="13">
        <v>1.3282876779418158</v>
      </c>
      <c r="E109" s="14">
        <v>0.96693201169797094</v>
      </c>
      <c r="F109" s="13">
        <v>0.79446956086987175</v>
      </c>
      <c r="G109" s="13">
        <v>1.2246990946846312</v>
      </c>
      <c r="H109" s="13">
        <v>0.9373880619123488</v>
      </c>
      <c r="I109" s="13">
        <v>1.2508911022354259</v>
      </c>
      <c r="J109" s="13">
        <v>0.74297454103585059</v>
      </c>
      <c r="K109" s="13">
        <v>4.2264462887624115</v>
      </c>
      <c r="L109" s="15">
        <v>0.65904300000000005</v>
      </c>
      <c r="M109" s="16"/>
    </row>
    <row r="110" spans="1:13" ht="14.4">
      <c r="A110" s="4">
        <v>3124</v>
      </c>
      <c r="B110" s="1" t="s">
        <v>6</v>
      </c>
      <c r="C110" s="46">
        <v>1.21158075</v>
      </c>
      <c r="D110" s="13">
        <v>1.3808370466630522</v>
      </c>
      <c r="E110" s="14">
        <v>1.0337769200246201</v>
      </c>
      <c r="F110" s="13">
        <v>0.7434564101619463</v>
      </c>
      <c r="G110" s="13">
        <v>1.9298991011318303</v>
      </c>
      <c r="H110" s="13">
        <v>0.7782656101781078</v>
      </c>
      <c r="I110" s="13">
        <v>1.6982609670304072</v>
      </c>
      <c r="J110" s="13">
        <v>0.7473662731102314</v>
      </c>
      <c r="K110" s="13">
        <v>5.372169696451345</v>
      </c>
      <c r="L110" s="15">
        <v>0.24482884999999999</v>
      </c>
      <c r="M110" s="16"/>
    </row>
    <row r="111" spans="1:13" ht="14.4">
      <c r="A111" s="4">
        <v>3201</v>
      </c>
      <c r="B111" s="1" t="s">
        <v>16</v>
      </c>
      <c r="C111" s="46">
        <v>1.00911167</v>
      </c>
      <c r="D111" s="13">
        <v>0.94536407937239408</v>
      </c>
      <c r="E111" s="14">
        <v>1.0909264851244287</v>
      </c>
      <c r="F111" s="13">
        <v>1.1749948969348716</v>
      </c>
      <c r="G111" s="13">
        <v>0.93298278940898038</v>
      </c>
      <c r="H111" s="13">
        <v>0.83567266953373998</v>
      </c>
      <c r="I111" s="13">
        <v>0.93893060863588507</v>
      </c>
      <c r="J111" s="13">
        <v>0.98711880648685657</v>
      </c>
      <c r="K111" s="13">
        <v>4.6700451346840831E-2</v>
      </c>
      <c r="L111" s="15">
        <v>23.682385530000001</v>
      </c>
      <c r="M111" s="16"/>
    </row>
    <row r="112" spans="1:13" ht="14.4">
      <c r="A112" s="4">
        <v>3203</v>
      </c>
      <c r="B112" s="1" t="s">
        <v>363</v>
      </c>
      <c r="C112" s="46">
        <v>0.99601510999999998</v>
      </c>
      <c r="D112" s="13">
        <v>0.91438738862315294</v>
      </c>
      <c r="E112" s="14">
        <v>1.0931807539895271</v>
      </c>
      <c r="F112" s="13">
        <v>1.1310515227359879</v>
      </c>
      <c r="G112" s="13">
        <v>0.93453360973236532</v>
      </c>
      <c r="H112" s="13">
        <v>0.85877786007390222</v>
      </c>
      <c r="I112" s="13">
        <v>0.94338381655794867</v>
      </c>
      <c r="J112" s="13">
        <v>1.0483087057199998</v>
      </c>
      <c r="K112" s="13">
        <v>0.18220927222167685</v>
      </c>
      <c r="L112" s="15">
        <v>17.780196650000001</v>
      </c>
      <c r="M112" s="16"/>
    </row>
    <row r="113" spans="1:13" ht="14.4">
      <c r="A113" s="4">
        <v>3205</v>
      </c>
      <c r="B113" s="1" t="s">
        <v>365</v>
      </c>
      <c r="C113" s="46">
        <v>0.94945882000000004</v>
      </c>
      <c r="D113" s="13">
        <v>0.85050073755081335</v>
      </c>
      <c r="E113" s="14">
        <v>1.0377668752656173</v>
      </c>
      <c r="F113" s="13">
        <v>1.0200027404806069</v>
      </c>
      <c r="G113" s="13">
        <v>0.93762571970436992</v>
      </c>
      <c r="H113" s="13">
        <v>1.0604897791174972</v>
      </c>
      <c r="I113" s="13">
        <v>0.90743222642640065</v>
      </c>
      <c r="J113" s="13">
        <v>1.0058404364813529</v>
      </c>
      <c r="K113" s="13">
        <v>0.39088896463517825</v>
      </c>
      <c r="L113" s="15">
        <v>16.867801119999999</v>
      </c>
      <c r="M113" s="16"/>
    </row>
    <row r="114" spans="1:13" ht="14.4">
      <c r="A114" s="4">
        <v>3207</v>
      </c>
      <c r="B114" s="1" t="s">
        <v>362</v>
      </c>
      <c r="C114" s="46">
        <v>0.99251716999999995</v>
      </c>
      <c r="D114" s="13">
        <v>0.90036771039796915</v>
      </c>
      <c r="E114" s="14">
        <v>1.1100341435578194</v>
      </c>
      <c r="F114" s="13">
        <v>1.1294253393840024</v>
      </c>
      <c r="G114" s="13">
        <v>0.9402271934755656</v>
      </c>
      <c r="H114" s="13">
        <v>0.84341376325183692</v>
      </c>
      <c r="I114" s="13">
        <v>0.93973904776040962</v>
      </c>
      <c r="J114" s="13">
        <v>1.0091615995635723</v>
      </c>
      <c r="K114" s="13">
        <v>0.16661730220313531</v>
      </c>
      <c r="L114" s="15">
        <v>11.39143309</v>
      </c>
      <c r="M114" s="16"/>
    </row>
    <row r="115" spans="1:13" ht="14.4">
      <c r="A115" s="4">
        <v>3209</v>
      </c>
      <c r="B115" s="1" t="s">
        <v>22</v>
      </c>
      <c r="C115" s="46">
        <v>0.96917989999999998</v>
      </c>
      <c r="D115" s="13">
        <v>0.76434688232352521</v>
      </c>
      <c r="E115" s="14">
        <v>1.1325537032736916</v>
      </c>
      <c r="F115" s="13">
        <v>1.0840372201583617</v>
      </c>
      <c r="G115" s="13">
        <v>0.9516442149795763</v>
      </c>
      <c r="H115" s="13">
        <v>1.2508695719052179</v>
      </c>
      <c r="I115" s="13">
        <v>0.90106781269093794</v>
      </c>
      <c r="J115" s="13">
        <v>1.1732450613113661</v>
      </c>
      <c r="K115" s="13">
        <v>0.53925094528985873</v>
      </c>
      <c r="L115" s="15">
        <v>7.8513892500000004</v>
      </c>
      <c r="M115" s="16"/>
    </row>
    <row r="116" spans="1:13" ht="14.4">
      <c r="A116" s="4">
        <v>3212</v>
      </c>
      <c r="B116" s="1" t="s">
        <v>15</v>
      </c>
      <c r="C116" s="46">
        <v>0.99750881999999996</v>
      </c>
      <c r="D116" s="13">
        <v>0.87319832720991164</v>
      </c>
      <c r="E116" s="14">
        <v>1.1409522298852968</v>
      </c>
      <c r="F116" s="13">
        <v>1.1388159806088418</v>
      </c>
      <c r="G116" s="13">
        <v>0.96619880334090991</v>
      </c>
      <c r="H116" s="13">
        <v>0.83253612709740821</v>
      </c>
      <c r="I116" s="13">
        <v>0.95762361317057831</v>
      </c>
      <c r="J116" s="13">
        <v>1.0899383904825406</v>
      </c>
      <c r="K116" s="13">
        <v>0.13360768989289509</v>
      </c>
      <c r="L116" s="15">
        <v>3.6934699200000001</v>
      </c>
      <c r="M116" s="16"/>
    </row>
    <row r="117" spans="1:13" ht="14.4">
      <c r="A117" s="4">
        <v>3214</v>
      </c>
      <c r="B117" s="1" t="s">
        <v>14</v>
      </c>
      <c r="C117" s="46">
        <v>0.96607600999999999</v>
      </c>
      <c r="D117" s="13">
        <v>1.0603824568699984</v>
      </c>
      <c r="E117" s="14">
        <v>0.9470718145444007</v>
      </c>
      <c r="F117" s="13">
        <v>0.84182948612217023</v>
      </c>
      <c r="G117" s="13">
        <v>0.9686932535148669</v>
      </c>
      <c r="H117" s="13">
        <v>0.7973262165458026</v>
      </c>
      <c r="I117" s="13">
        <v>0.99783922727639607</v>
      </c>
      <c r="J117" s="13">
        <v>0.91681538284710329</v>
      </c>
      <c r="K117" s="13">
        <v>0.28852199577260507</v>
      </c>
      <c r="L117" s="15">
        <v>2.9288784899999998</v>
      </c>
      <c r="M117" s="16"/>
    </row>
    <row r="118" spans="1:13" ht="14.4">
      <c r="A118" s="4">
        <v>3216</v>
      </c>
      <c r="B118" s="1" t="s">
        <v>12</v>
      </c>
      <c r="C118" s="46">
        <v>0.98222463999999998</v>
      </c>
      <c r="D118" s="13">
        <v>0.83834596417504792</v>
      </c>
      <c r="E118" s="14">
        <v>1.1282323157576628</v>
      </c>
      <c r="F118" s="13">
        <v>1.1220559173319988</v>
      </c>
      <c r="G118" s="13">
        <v>0.96873613964702476</v>
      </c>
      <c r="H118" s="13">
        <v>0.88406570604429069</v>
      </c>
      <c r="I118" s="13">
        <v>0.97140633436575852</v>
      </c>
      <c r="J118" s="13">
        <v>1.0493557502815951</v>
      </c>
      <c r="K118" s="13">
        <v>0.51158558437844082</v>
      </c>
      <c r="L118" s="15">
        <v>3.50885084</v>
      </c>
      <c r="M118" s="16"/>
    </row>
    <row r="119" spans="1:13" ht="14.4">
      <c r="A119" s="4">
        <v>3218</v>
      </c>
      <c r="B119" s="1" t="s">
        <v>13</v>
      </c>
      <c r="C119" s="46">
        <v>0.95494206000000004</v>
      </c>
      <c r="D119" s="13">
        <v>0.82842986550700337</v>
      </c>
      <c r="E119" s="14">
        <v>1.0357026518393082</v>
      </c>
      <c r="F119" s="13">
        <v>1.121779515861284</v>
      </c>
      <c r="G119" s="13">
        <v>0.96989143553538948</v>
      </c>
      <c r="H119" s="13">
        <v>0.91277218671664606</v>
      </c>
      <c r="I119" s="13">
        <v>0.93265911940197743</v>
      </c>
      <c r="J119" s="13">
        <v>1.0421084260852256</v>
      </c>
      <c r="K119" s="13">
        <v>0.47723964158819682</v>
      </c>
      <c r="L119" s="15">
        <v>3.88262288</v>
      </c>
      <c r="M119" s="16"/>
    </row>
    <row r="120" spans="1:13" ht="14.4">
      <c r="A120" s="4">
        <v>3220</v>
      </c>
      <c r="B120" s="1" t="s">
        <v>18</v>
      </c>
      <c r="C120" s="46">
        <v>0.97207361000000003</v>
      </c>
      <c r="D120" s="13">
        <v>0.85481430272705117</v>
      </c>
      <c r="E120" s="14">
        <v>1.1478521956384913</v>
      </c>
      <c r="F120" s="13">
        <v>0.9287686015003177</v>
      </c>
      <c r="G120" s="13">
        <v>1.0046242559311744</v>
      </c>
      <c r="H120" s="13">
        <v>0.93182129231212996</v>
      </c>
      <c r="I120" s="13">
        <v>0.96710478786101561</v>
      </c>
      <c r="J120" s="13">
        <v>1.1424807307081772</v>
      </c>
      <c r="K120" s="13">
        <v>0.83561944820039191</v>
      </c>
      <c r="L120" s="15">
        <v>2.0647233200000001</v>
      </c>
      <c r="M120" s="16"/>
    </row>
    <row r="121" spans="1:13" ht="14.4">
      <c r="A121" s="4">
        <v>3222</v>
      </c>
      <c r="B121" s="1" t="s">
        <v>19</v>
      </c>
      <c r="C121" s="46">
        <v>0.93136885999999997</v>
      </c>
      <c r="D121" s="13">
        <v>0.7714011344749051</v>
      </c>
      <c r="E121" s="14">
        <v>0.96769907007640088</v>
      </c>
      <c r="F121" s="13">
        <v>1.1559991994468173</v>
      </c>
      <c r="G121" s="13">
        <v>0.94597154544328166</v>
      </c>
      <c r="H121" s="13">
        <v>1.1512835524143257</v>
      </c>
      <c r="I121" s="13">
        <v>0.90445946226393925</v>
      </c>
      <c r="J121" s="13">
        <v>1.0394387303614889</v>
      </c>
      <c r="K121" s="13">
        <v>5.9561286083102266E-2</v>
      </c>
      <c r="L121" s="15">
        <v>8.5789843300000008</v>
      </c>
      <c r="M121" s="16"/>
    </row>
    <row r="122" spans="1:13" ht="14.4">
      <c r="A122" s="4">
        <v>3224</v>
      </c>
      <c r="B122" s="1" t="s">
        <v>17</v>
      </c>
      <c r="C122" s="46">
        <v>0.96634781000000003</v>
      </c>
      <c r="D122" s="13">
        <v>0.77914151762799089</v>
      </c>
      <c r="E122" s="14">
        <v>1.1017205003175368</v>
      </c>
      <c r="F122" s="13">
        <v>1.1927817022509881</v>
      </c>
      <c r="G122" s="13">
        <v>0.97310126107114292</v>
      </c>
      <c r="H122" s="13">
        <v>0.98076417742630406</v>
      </c>
      <c r="I122" s="13">
        <v>0.90927177453708041</v>
      </c>
      <c r="J122" s="13">
        <v>1.0541977898977795</v>
      </c>
      <c r="K122" s="13">
        <v>0.13701740104770038</v>
      </c>
      <c r="L122" s="15">
        <v>3.59481297</v>
      </c>
      <c r="M122" s="16"/>
    </row>
    <row r="123" spans="1:13" ht="14.4">
      <c r="A123" s="4">
        <v>3226</v>
      </c>
      <c r="B123" s="1" t="s">
        <v>364</v>
      </c>
      <c r="C123" s="46">
        <v>0.99991054999999995</v>
      </c>
      <c r="D123" s="13">
        <v>1.0283645319024599</v>
      </c>
      <c r="E123" s="14">
        <v>1.0208992589666932</v>
      </c>
      <c r="F123" s="13">
        <v>0.91968326984117732</v>
      </c>
      <c r="G123" s="13">
        <v>0.97458384783783503</v>
      </c>
      <c r="H123" s="13">
        <v>0.94200858787023245</v>
      </c>
      <c r="I123" s="13">
        <v>1.0203393624613193</v>
      </c>
      <c r="J123" s="13">
        <v>0.98065140190540279</v>
      </c>
      <c r="K123" s="13">
        <v>1.8996626966900647</v>
      </c>
      <c r="L123" s="15">
        <v>3.2640219799999999</v>
      </c>
      <c r="M123" s="16"/>
    </row>
    <row r="124" spans="1:13" ht="14.4">
      <c r="A124" s="4">
        <v>3228</v>
      </c>
      <c r="B124" s="1" t="s">
        <v>23</v>
      </c>
      <c r="C124" s="46">
        <v>0.97641054000000005</v>
      </c>
      <c r="D124" s="13">
        <v>0.91234111754087066</v>
      </c>
      <c r="E124" s="14">
        <v>1.0399148580027209</v>
      </c>
      <c r="F124" s="13">
        <v>1.0447374501449547</v>
      </c>
      <c r="G124" s="13">
        <v>0.96188899453125831</v>
      </c>
      <c r="H124" s="13">
        <v>0.91485240817717128</v>
      </c>
      <c r="I124" s="13">
        <v>0.96880167859700228</v>
      </c>
      <c r="J124" s="13">
        <v>0.99663231958591014</v>
      </c>
      <c r="K124" s="13">
        <v>1.6126873960667283</v>
      </c>
      <c r="L124" s="15">
        <v>4.4377496299999999</v>
      </c>
      <c r="M124" s="16"/>
    </row>
    <row r="125" spans="1:13" ht="14.4">
      <c r="A125" s="4">
        <v>3230</v>
      </c>
      <c r="B125" s="1" t="s">
        <v>21</v>
      </c>
      <c r="C125" s="46">
        <v>0.94342433000000003</v>
      </c>
      <c r="D125" s="13">
        <v>0.85916850745875617</v>
      </c>
      <c r="E125" s="14">
        <v>1.0383234203735487</v>
      </c>
      <c r="F125" s="13">
        <v>0.99341308190468736</v>
      </c>
      <c r="G125" s="13">
        <v>1.0427171663912302</v>
      </c>
      <c r="H125" s="13">
        <v>0.7770142918790377</v>
      </c>
      <c r="I125" s="13">
        <v>1.0002130502963344</v>
      </c>
      <c r="J125" s="13">
        <v>0.86614574544323453</v>
      </c>
      <c r="K125" s="13">
        <v>1.0121278886778249</v>
      </c>
      <c r="L125" s="15">
        <v>1.32624696</v>
      </c>
      <c r="M125" s="16"/>
    </row>
    <row r="126" spans="1:13" ht="14.4">
      <c r="A126" s="4">
        <v>3232</v>
      </c>
      <c r="B126" s="1" t="s">
        <v>20</v>
      </c>
      <c r="C126" s="46">
        <v>0.98438541999999996</v>
      </c>
      <c r="D126" s="13">
        <v>0.84684951273219589</v>
      </c>
      <c r="E126" s="14">
        <v>1.1826845606781744</v>
      </c>
      <c r="F126" s="13">
        <v>1.1093098318677175</v>
      </c>
      <c r="G126" s="13">
        <v>0.96253212883147543</v>
      </c>
      <c r="H126" s="13">
        <v>0.7877301194764238</v>
      </c>
      <c r="I126" s="13">
        <v>0.93145635285302786</v>
      </c>
      <c r="J126" s="13">
        <v>0.97061589006620141</v>
      </c>
      <c r="K126" s="13">
        <v>0.24899945982802907</v>
      </c>
      <c r="L126" s="15">
        <v>4.6463075500000004</v>
      </c>
      <c r="M126" s="16"/>
    </row>
    <row r="127" spans="1:13" ht="14.4">
      <c r="A127" s="4">
        <v>3234</v>
      </c>
      <c r="B127" s="1" t="s">
        <v>65</v>
      </c>
      <c r="C127" s="46">
        <v>1.00665355</v>
      </c>
      <c r="D127" s="13">
        <v>1.038458078290565</v>
      </c>
      <c r="E127" s="14">
        <v>1.0059064260806698</v>
      </c>
      <c r="F127" s="13">
        <v>0.97262937805042315</v>
      </c>
      <c r="G127" s="13">
        <v>1.0231857638406889</v>
      </c>
      <c r="H127" s="13">
        <v>0.86307094795579198</v>
      </c>
      <c r="I127" s="13">
        <v>1.0356498849062437</v>
      </c>
      <c r="J127" s="13">
        <v>0.9488031882825072</v>
      </c>
      <c r="K127" s="13">
        <v>1.4253919369439743</v>
      </c>
      <c r="L127" s="15">
        <v>1.6931275299999999</v>
      </c>
      <c r="M127" s="16"/>
    </row>
    <row r="128" spans="1:13" ht="14.4">
      <c r="A128" s="4">
        <v>3236</v>
      </c>
      <c r="B128" s="1" t="s">
        <v>64</v>
      </c>
      <c r="C128" s="46">
        <v>1.01297098</v>
      </c>
      <c r="D128" s="13">
        <v>1.0758717889208123</v>
      </c>
      <c r="E128" s="14">
        <v>0.95937961383042292</v>
      </c>
      <c r="F128" s="13">
        <v>0.98450046241338751</v>
      </c>
      <c r="G128" s="13">
        <v>1.0468159751178756</v>
      </c>
      <c r="H128" s="13">
        <v>0.85945728233927643</v>
      </c>
      <c r="I128" s="13">
        <v>1.0443654118658359</v>
      </c>
      <c r="J128" s="13">
        <v>0.96102125321835341</v>
      </c>
      <c r="K128" s="13">
        <v>1.129516868946665</v>
      </c>
      <c r="L128" s="15">
        <v>1.2698456499999999</v>
      </c>
      <c r="M128" s="16"/>
    </row>
    <row r="129" spans="1:13" ht="14.4">
      <c r="A129" s="4">
        <v>3238</v>
      </c>
      <c r="B129" s="1" t="s">
        <v>25</v>
      </c>
      <c r="C129" s="46">
        <v>0.96517533</v>
      </c>
      <c r="D129" s="13">
        <v>0.82379967660925313</v>
      </c>
      <c r="E129" s="14">
        <v>1.0585780575521517</v>
      </c>
      <c r="F129" s="13">
        <v>1.1435074834048031</v>
      </c>
      <c r="G129" s="13">
        <v>0.98782437519369504</v>
      </c>
      <c r="H129" s="13">
        <v>0.93580372116736998</v>
      </c>
      <c r="I129" s="13">
        <v>0.93468218522962532</v>
      </c>
      <c r="J129" s="13">
        <v>1.0194313285857102</v>
      </c>
      <c r="K129" s="13">
        <v>1.0721445241098049</v>
      </c>
      <c r="L129" s="15">
        <v>2.8657670500000001</v>
      </c>
      <c r="M129" s="16"/>
    </row>
    <row r="130" spans="1:13" ht="14.4">
      <c r="A130" s="4">
        <v>3240</v>
      </c>
      <c r="B130" s="1" t="s">
        <v>24</v>
      </c>
      <c r="C130" s="46">
        <v>0.98626928999999997</v>
      </c>
      <c r="D130" s="13">
        <v>0.91483172498239884</v>
      </c>
      <c r="E130" s="14">
        <v>1.0621346396438831</v>
      </c>
      <c r="F130" s="13">
        <v>1.0495138482746333</v>
      </c>
      <c r="G130" s="13">
        <v>0.95738237034047002</v>
      </c>
      <c r="H130" s="13">
        <v>0.98990430427477505</v>
      </c>
      <c r="I130" s="13">
        <v>0.93666162722610302</v>
      </c>
      <c r="J130" s="13">
        <v>1.0705054062172938</v>
      </c>
      <c r="K130" s="13">
        <v>0.76878650277902438</v>
      </c>
      <c r="L130" s="15">
        <v>5.0200795899999999</v>
      </c>
      <c r="M130" s="16"/>
    </row>
    <row r="131" spans="1:13" ht="14.4">
      <c r="A131" s="4">
        <v>3242</v>
      </c>
      <c r="B131" s="1" t="s">
        <v>26</v>
      </c>
      <c r="C131" s="46">
        <v>1.10573024</v>
      </c>
      <c r="D131" s="13">
        <v>1.1666695173750605</v>
      </c>
      <c r="E131" s="14">
        <v>1.062021384009789</v>
      </c>
      <c r="F131" s="13">
        <v>0.90171784598983395</v>
      </c>
      <c r="G131" s="13">
        <v>1.3130819672197906</v>
      </c>
      <c r="H131" s="13">
        <v>0.91402231268540302</v>
      </c>
      <c r="I131" s="13">
        <v>1.2785650491709042</v>
      </c>
      <c r="J131" s="13">
        <v>1.1107546358248028</v>
      </c>
      <c r="K131" s="13">
        <v>2.4469635998261468</v>
      </c>
      <c r="L131" s="15">
        <v>0.53064387000000002</v>
      </c>
      <c r="M131" s="16"/>
    </row>
    <row r="132" spans="1:13" ht="14.4">
      <c r="A132" s="4">
        <v>3301</v>
      </c>
      <c r="B132" s="1" t="s">
        <v>360</v>
      </c>
      <c r="C132" s="46">
        <v>0.98777141999999996</v>
      </c>
      <c r="D132" s="13">
        <v>0.98637851577566038</v>
      </c>
      <c r="E132" s="14">
        <v>0.96406101715135806</v>
      </c>
      <c r="F132" s="13">
        <v>0.97487089702095608</v>
      </c>
      <c r="G132" s="13">
        <v>0.9312902338940644</v>
      </c>
      <c r="H132" s="13">
        <v>1.2721688683602701</v>
      </c>
      <c r="I132" s="13">
        <v>0.92882178332267218</v>
      </c>
      <c r="J132" s="13">
        <v>1.0651693639623352</v>
      </c>
      <c r="K132" s="13">
        <v>0.12168566721156342</v>
      </c>
      <c r="L132" s="15">
        <v>18.807026990000001</v>
      </c>
      <c r="M132" s="16"/>
    </row>
    <row r="133" spans="1:13" ht="14.4">
      <c r="A133" s="4">
        <v>3303</v>
      </c>
      <c r="B133" s="1" t="s">
        <v>75</v>
      </c>
      <c r="C133" s="46">
        <v>0.98696276000000005</v>
      </c>
      <c r="D133" s="13">
        <v>1.0124604842020464</v>
      </c>
      <c r="E133" s="14">
        <v>1.018333996494396</v>
      </c>
      <c r="F133" s="13">
        <v>0.90222404379820809</v>
      </c>
      <c r="G133" s="13">
        <v>0.94933772806871974</v>
      </c>
      <c r="H133" s="13">
        <v>0.97835899288644557</v>
      </c>
      <c r="I133" s="13">
        <v>0.97677544222457913</v>
      </c>
      <c r="J133" s="13">
        <v>1.0145032525062796</v>
      </c>
      <c r="K133" s="13">
        <v>0.71778808161036423</v>
      </c>
      <c r="L133" s="15">
        <v>5.1822106999999997</v>
      </c>
      <c r="M133" s="16"/>
    </row>
    <row r="134" spans="1:13" ht="14.4">
      <c r="A134" s="4">
        <v>3305</v>
      </c>
      <c r="B134" s="1" t="s">
        <v>76</v>
      </c>
      <c r="C134" s="46">
        <v>0.98875195999999999</v>
      </c>
      <c r="D134" s="13">
        <v>1.0866662386554231</v>
      </c>
      <c r="E134" s="14">
        <v>0.92807572881230216</v>
      </c>
      <c r="F134" s="13">
        <v>0.84166919771525439</v>
      </c>
      <c r="G134" s="13">
        <v>0.94645420274904402</v>
      </c>
      <c r="H134" s="13">
        <v>1.0736230922101075</v>
      </c>
      <c r="I134" s="13">
        <v>1.0124037658280383</v>
      </c>
      <c r="J134" s="13">
        <v>0.970720623782245</v>
      </c>
      <c r="K134" s="13">
        <v>1.1109516758673215</v>
      </c>
      <c r="L134" s="15">
        <v>5.7066885100000002</v>
      </c>
      <c r="M134" s="16"/>
    </row>
    <row r="135" spans="1:13" ht="14.4">
      <c r="A135" s="4">
        <v>3310</v>
      </c>
      <c r="B135" s="1" t="s">
        <v>77</v>
      </c>
      <c r="C135" s="46">
        <v>1.03974901</v>
      </c>
      <c r="D135" s="13">
        <v>0.99746816012479589</v>
      </c>
      <c r="E135" s="14">
        <v>1.1998068293502917</v>
      </c>
      <c r="F135" s="13">
        <v>1.0144116714544309</v>
      </c>
      <c r="G135" s="13">
        <v>1.0585259771112048</v>
      </c>
      <c r="H135" s="13">
        <v>0.71613076597794367</v>
      </c>
      <c r="I135" s="13">
        <v>1.0762121160720142</v>
      </c>
      <c r="J135" s="13">
        <v>0.87796750457700801</v>
      </c>
      <c r="K135" s="13">
        <v>1.322544543907143</v>
      </c>
      <c r="L135" s="15">
        <v>1.2555186199999999</v>
      </c>
      <c r="M135" s="16"/>
    </row>
    <row r="136" spans="1:13" ht="14.4">
      <c r="A136" s="4">
        <v>3312</v>
      </c>
      <c r="B136" s="1" t="s">
        <v>87</v>
      </c>
      <c r="C136" s="46">
        <v>0.99334948999999995</v>
      </c>
      <c r="D136" s="13">
        <v>0.9391878745129697</v>
      </c>
      <c r="E136" s="14">
        <v>1.0663871485395222</v>
      </c>
      <c r="F136" s="13">
        <v>1.0927258675736811</v>
      </c>
      <c r="G136" s="13">
        <v>0.95645587217392802</v>
      </c>
      <c r="H136" s="13">
        <v>0.87960768900920994</v>
      </c>
      <c r="I136" s="13">
        <v>0.95473242374456735</v>
      </c>
      <c r="J136" s="13">
        <v>0.9552511434148333</v>
      </c>
      <c r="K136" s="13">
        <v>0.71987936049785639</v>
      </c>
      <c r="L136" s="15">
        <v>5.13632796</v>
      </c>
      <c r="M136" s="16"/>
    </row>
    <row r="137" spans="1:13" ht="14.4">
      <c r="A137" s="4">
        <v>3314</v>
      </c>
      <c r="B137" s="1" t="s">
        <v>86</v>
      </c>
      <c r="C137" s="46">
        <v>0.98629328000000005</v>
      </c>
      <c r="D137" s="13">
        <v>0.99436643239202749</v>
      </c>
      <c r="E137" s="14">
        <v>1.000972112842597</v>
      </c>
      <c r="F137" s="13">
        <v>0.98864328351943964</v>
      </c>
      <c r="G137" s="13">
        <v>0.96562278682160785</v>
      </c>
      <c r="H137" s="13">
        <v>0.89688114757741666</v>
      </c>
      <c r="I137" s="13">
        <v>0.9860681571662151</v>
      </c>
      <c r="J137" s="13">
        <v>0.96619782715318947</v>
      </c>
      <c r="K137" s="13">
        <v>1.1951016195711397</v>
      </c>
      <c r="L137" s="15">
        <v>3.7406221500000001</v>
      </c>
      <c r="M137" s="16"/>
    </row>
    <row r="138" spans="1:13" ht="14.4">
      <c r="A138" s="4">
        <v>3316</v>
      </c>
      <c r="B138" s="1" t="s">
        <v>85</v>
      </c>
      <c r="C138" s="46">
        <v>1.0135960399999999</v>
      </c>
      <c r="D138" s="13">
        <v>1.1115954137750546</v>
      </c>
      <c r="E138" s="14">
        <v>0.95466515142776476</v>
      </c>
      <c r="F138" s="13">
        <v>0.87813607654120251</v>
      </c>
      <c r="G138" s="13">
        <v>0.97749278790498528</v>
      </c>
      <c r="H138" s="13">
        <v>1.0131905521722468</v>
      </c>
      <c r="I138" s="13">
        <v>1.0208077301558025</v>
      </c>
      <c r="J138" s="13">
        <v>1.0314999853211499</v>
      </c>
      <c r="K138" s="13">
        <v>1.9154922959473746</v>
      </c>
      <c r="L138" s="15">
        <v>2.6543074600000001</v>
      </c>
      <c r="M138" s="16"/>
    </row>
    <row r="139" spans="1:13" ht="14.4">
      <c r="A139" s="4">
        <v>3318</v>
      </c>
      <c r="B139" s="1" t="s">
        <v>84</v>
      </c>
      <c r="C139" s="46">
        <v>1.19441497</v>
      </c>
      <c r="D139" s="13">
        <v>1.3267341744695196</v>
      </c>
      <c r="E139" s="14">
        <v>1.1755802086883762</v>
      </c>
      <c r="F139" s="13">
        <v>0.82877397906294015</v>
      </c>
      <c r="G139" s="13">
        <v>1.4849893325560133</v>
      </c>
      <c r="H139" s="13">
        <v>0.8938248627697668</v>
      </c>
      <c r="I139" s="13">
        <v>1.3900931242701431</v>
      </c>
      <c r="J139" s="13">
        <v>0.95839812612551334</v>
      </c>
      <c r="K139" s="13">
        <v>3.1197183009546521</v>
      </c>
      <c r="L139" s="15">
        <v>0.40405827999999999</v>
      </c>
      <c r="M139" s="16"/>
    </row>
    <row r="140" spans="1:13" ht="14.4">
      <c r="A140" s="4">
        <v>3320</v>
      </c>
      <c r="B140" s="1" t="s">
        <v>78</v>
      </c>
      <c r="C140" s="46">
        <v>1.31989511</v>
      </c>
      <c r="D140" s="13">
        <v>1.4380004818876027</v>
      </c>
      <c r="E140" s="14">
        <v>1.0942014684868766</v>
      </c>
      <c r="F140" s="13">
        <v>0.85856672442415427</v>
      </c>
      <c r="G140" s="13">
        <v>2.3137436925836519</v>
      </c>
      <c r="H140" s="13">
        <v>0.96177620721063217</v>
      </c>
      <c r="I140" s="13">
        <v>1.8749606800557617</v>
      </c>
      <c r="J140" s="13">
        <v>0.87949164445548011</v>
      </c>
      <c r="K140" s="13">
        <v>4.2560323563459121</v>
      </c>
      <c r="L140" s="15">
        <v>0.19894611000000001</v>
      </c>
      <c r="M140" s="16"/>
    </row>
    <row r="141" spans="1:13" ht="14.4">
      <c r="A141" s="4">
        <v>3322</v>
      </c>
      <c r="B141" s="1" t="s">
        <v>392</v>
      </c>
      <c r="C141" s="46">
        <v>1.09008032</v>
      </c>
      <c r="D141" s="13">
        <v>1.3961321280173455</v>
      </c>
      <c r="E141" s="14">
        <v>0.8693382438277768</v>
      </c>
      <c r="F141" s="13">
        <v>0.7030256367885761</v>
      </c>
      <c r="G141" s="13">
        <v>1.2570328001725719</v>
      </c>
      <c r="H141" s="13">
        <v>0.85038114905609374</v>
      </c>
      <c r="I141" s="13">
        <v>1.2672684132508674</v>
      </c>
      <c r="J141" s="13">
        <v>0.73626804586393568</v>
      </c>
      <c r="K141" s="13">
        <v>4.0249418971503372</v>
      </c>
      <c r="L141" s="15">
        <v>0.59828917000000004</v>
      </c>
      <c r="M141" s="16"/>
    </row>
    <row r="142" spans="1:13" ht="14.4">
      <c r="A142" s="4">
        <v>3324</v>
      </c>
      <c r="B142" s="1" t="s">
        <v>79</v>
      </c>
      <c r="C142" s="46">
        <v>1.08650191</v>
      </c>
      <c r="D142" s="13">
        <v>1.3323766304436997</v>
      </c>
      <c r="E142" s="14">
        <v>0.89480968227291857</v>
      </c>
      <c r="F142" s="13">
        <v>0.8296133662153774</v>
      </c>
      <c r="G142" s="13">
        <v>1.1278968031301098</v>
      </c>
      <c r="H142" s="13">
        <v>0.97124439944715413</v>
      </c>
      <c r="I142" s="13">
        <v>1.1254619799092751</v>
      </c>
      <c r="J142" s="13">
        <v>0.95758530528089536</v>
      </c>
      <c r="K142" s="13">
        <v>2.7972578919522735</v>
      </c>
      <c r="L142" s="15">
        <v>0.87159070999999999</v>
      </c>
      <c r="M142" s="16"/>
    </row>
    <row r="143" spans="1:13" ht="14.4">
      <c r="A143" s="4">
        <v>3326</v>
      </c>
      <c r="B143" s="1" t="s">
        <v>80</v>
      </c>
      <c r="C143" s="46">
        <v>1.06233731</v>
      </c>
      <c r="D143" s="13">
        <v>0.96655498554828967</v>
      </c>
      <c r="E143" s="14">
        <v>1.0933064444386489</v>
      </c>
      <c r="F143" s="13">
        <v>1.0208075478550886</v>
      </c>
      <c r="G143" s="13">
        <v>1.4535728056136923</v>
      </c>
      <c r="H143" s="13">
        <v>0.87369040209104198</v>
      </c>
      <c r="I143" s="13">
        <v>1.2765303405603545</v>
      </c>
      <c r="J143" s="13">
        <v>0.91969749010449309</v>
      </c>
      <c r="K143" s="13">
        <v>3.3054586106016655</v>
      </c>
      <c r="L143" s="15">
        <v>0.47968319999999998</v>
      </c>
      <c r="M143" s="16"/>
    </row>
    <row r="144" spans="1:13" ht="14.4">
      <c r="A144" s="4">
        <v>3328</v>
      </c>
      <c r="B144" s="1" t="s">
        <v>81</v>
      </c>
      <c r="C144" s="46">
        <v>1.0642502</v>
      </c>
      <c r="D144" s="13">
        <v>1.2503875634104924</v>
      </c>
      <c r="E144" s="14">
        <v>1.0002449170262475</v>
      </c>
      <c r="F144" s="13">
        <v>0.76963673320548365</v>
      </c>
      <c r="G144" s="13">
        <v>1.1431568440686957</v>
      </c>
      <c r="H144" s="13">
        <v>0.73970198102396634</v>
      </c>
      <c r="I144" s="13">
        <v>1.1922839497769355</v>
      </c>
      <c r="J144" s="13">
        <v>0.84726728008978358</v>
      </c>
      <c r="K144" s="13">
        <v>4.0682298975234579</v>
      </c>
      <c r="L144" s="15">
        <v>0.88428554000000004</v>
      </c>
      <c r="M144" s="16"/>
    </row>
    <row r="145" spans="1:13" ht="14.4">
      <c r="A145" s="4">
        <v>3330</v>
      </c>
      <c r="B145" s="1" t="s">
        <v>82</v>
      </c>
      <c r="C145" s="46">
        <v>1.0020354899999999</v>
      </c>
      <c r="D145" s="13">
        <v>1.1250327791497254</v>
      </c>
      <c r="E145" s="14">
        <v>0.8345264827647173</v>
      </c>
      <c r="F145" s="13">
        <v>0.87509457728500184</v>
      </c>
      <c r="G145" s="13">
        <v>1.1740995116137791</v>
      </c>
      <c r="H145" s="13">
        <v>0.85429317586298059</v>
      </c>
      <c r="I145" s="13">
        <v>1.1879175752761089</v>
      </c>
      <c r="J145" s="13">
        <v>0.86979240199304819</v>
      </c>
      <c r="K145" s="13">
        <v>2.6058311425514176</v>
      </c>
      <c r="L145" s="15">
        <v>0.82171817000000003</v>
      </c>
      <c r="M145" s="16"/>
    </row>
    <row r="146" spans="1:13" ht="14.4">
      <c r="A146" s="4">
        <v>3332</v>
      </c>
      <c r="B146" s="1" t="s">
        <v>83</v>
      </c>
      <c r="C146" s="46">
        <v>1.1132282099999999</v>
      </c>
      <c r="D146" s="13">
        <v>1.3663674787560132</v>
      </c>
      <c r="E146" s="14">
        <v>0.96255023611918722</v>
      </c>
      <c r="F146" s="13">
        <v>0.73737653600175745</v>
      </c>
      <c r="G146" s="13">
        <v>1.2870709865015928</v>
      </c>
      <c r="H146" s="13">
        <v>0.76016375401370251</v>
      </c>
      <c r="I146" s="13">
        <v>1.3527939855855782</v>
      </c>
      <c r="J146" s="13">
        <v>0.71857190392971171</v>
      </c>
      <c r="K146" s="13">
        <v>5.7649756505855274</v>
      </c>
      <c r="L146" s="15">
        <v>0.63510418000000002</v>
      </c>
      <c r="M146" s="16"/>
    </row>
    <row r="147" spans="1:13" ht="14.4">
      <c r="A147" s="4">
        <v>3334</v>
      </c>
      <c r="B147" s="1" t="s">
        <v>88</v>
      </c>
      <c r="C147" s="46">
        <v>1.1261315599999999</v>
      </c>
      <c r="D147" s="13">
        <v>1.2138124099760821</v>
      </c>
      <c r="E147" s="14">
        <v>1.0268854957107811</v>
      </c>
      <c r="F147" s="13">
        <v>1.0167874447479459</v>
      </c>
      <c r="G147" s="13">
        <v>1.363720304566149</v>
      </c>
      <c r="H147" s="13">
        <v>0.74097739538842389</v>
      </c>
      <c r="I147" s="13">
        <v>1.3396915885611227</v>
      </c>
      <c r="J147" s="13">
        <v>0.94267482833123384</v>
      </c>
      <c r="K147" s="13">
        <v>3.4037711574736269</v>
      </c>
      <c r="L147" s="15">
        <v>0.50144575999999996</v>
      </c>
      <c r="M147" s="16"/>
    </row>
    <row r="148" spans="1:13" ht="14.4">
      <c r="A148" s="4">
        <v>3336</v>
      </c>
      <c r="B148" s="1" t="s">
        <v>89</v>
      </c>
      <c r="C148" s="46">
        <v>1.3986971100000001</v>
      </c>
      <c r="D148" s="13">
        <v>1.8128628729851766</v>
      </c>
      <c r="E148" s="14">
        <v>1.0725583148088123</v>
      </c>
      <c r="F148" s="13">
        <v>0.80597934984713104</v>
      </c>
      <c r="G148" s="13">
        <v>2.0175246392963526</v>
      </c>
      <c r="H148" s="13">
        <v>0.77860354492362382</v>
      </c>
      <c r="I148" s="13">
        <v>1.7406635440155305</v>
      </c>
      <c r="J148" s="13">
        <v>0.82140910681915758</v>
      </c>
      <c r="K148" s="13">
        <v>5.0956812674179348</v>
      </c>
      <c r="L148" s="15">
        <v>0.25081355999999999</v>
      </c>
      <c r="M148" s="16"/>
    </row>
    <row r="149" spans="1:13" ht="14.4">
      <c r="A149" s="4">
        <v>3338</v>
      </c>
      <c r="B149" s="1" t="s">
        <v>90</v>
      </c>
      <c r="C149" s="46">
        <v>1.1650860199999999</v>
      </c>
      <c r="D149" s="13">
        <v>1.3626552434182326</v>
      </c>
      <c r="E149" s="14">
        <v>1.0509698650791912</v>
      </c>
      <c r="F149" s="13">
        <v>0.71535130968180194</v>
      </c>
      <c r="G149" s="13">
        <v>1.5220082126542676</v>
      </c>
      <c r="H149" s="13">
        <v>0.74774313868285502</v>
      </c>
      <c r="I149" s="13">
        <v>1.504338695382933</v>
      </c>
      <c r="J149" s="13">
        <v>0.83180153102660637</v>
      </c>
      <c r="K149" s="13">
        <v>7.173860892940084</v>
      </c>
      <c r="L149" s="15">
        <v>0.45538166000000002</v>
      </c>
      <c r="M149" s="16"/>
    </row>
    <row r="150" spans="1:13" ht="14.4">
      <c r="A150" s="4">
        <v>3401</v>
      </c>
      <c r="B150" s="1" t="s">
        <v>28</v>
      </c>
      <c r="C150" s="46">
        <v>1.0546257800000001</v>
      </c>
      <c r="D150" s="13">
        <v>1.2872763658653192</v>
      </c>
      <c r="E150" s="14">
        <v>0.92481958355296423</v>
      </c>
      <c r="F150" s="13">
        <v>0.77680254352381439</v>
      </c>
      <c r="G150" s="13">
        <v>0.96174937655376136</v>
      </c>
      <c r="H150" s="13">
        <v>1.0476512431436296</v>
      </c>
      <c r="I150" s="13">
        <v>1.0580690578914911</v>
      </c>
      <c r="J150" s="13">
        <v>1.0035672880146613</v>
      </c>
      <c r="K150" s="13">
        <v>1.2374085402305952</v>
      </c>
      <c r="L150" s="15">
        <v>3.2841523600000002</v>
      </c>
      <c r="M150" s="16"/>
    </row>
    <row r="151" spans="1:13" ht="14.4">
      <c r="A151" s="4">
        <v>3403</v>
      </c>
      <c r="B151" s="1" t="s">
        <v>29</v>
      </c>
      <c r="C151" s="46">
        <v>1.0026342500000001</v>
      </c>
      <c r="D151" s="13">
        <v>1.137364498451378</v>
      </c>
      <c r="E151" s="14">
        <v>0.88774750031717253</v>
      </c>
      <c r="F151" s="13">
        <v>0.92870506181137424</v>
      </c>
      <c r="G151" s="13">
        <v>0.94155301259811885</v>
      </c>
      <c r="H151" s="13">
        <v>1.0392839874727025</v>
      </c>
      <c r="I151" s="13">
        <v>0.978850197775466</v>
      </c>
      <c r="J151" s="13">
        <v>0.91018079127889762</v>
      </c>
      <c r="K151" s="13">
        <v>0.42884971788777643</v>
      </c>
      <c r="L151" s="15">
        <v>5.8942092700000002</v>
      </c>
      <c r="M151" s="16"/>
    </row>
    <row r="152" spans="1:13" ht="14.4">
      <c r="A152" s="4">
        <v>3405</v>
      </c>
      <c r="B152" s="1" t="s">
        <v>49</v>
      </c>
      <c r="C152" s="46">
        <v>1.0065056699999999</v>
      </c>
      <c r="D152" s="13">
        <v>1.1403190833093433</v>
      </c>
      <c r="E152" s="14">
        <v>0.90119225780705337</v>
      </c>
      <c r="F152" s="13">
        <v>0.9647498922197042</v>
      </c>
      <c r="G152" s="13">
        <v>0.94891018452120179</v>
      </c>
      <c r="H152" s="13">
        <v>0.88715534313819133</v>
      </c>
      <c r="I152" s="13">
        <v>0.99693473378912867</v>
      </c>
      <c r="J152" s="13">
        <v>0.90356624626427939</v>
      </c>
      <c r="K152" s="13">
        <v>0.67363799824169912</v>
      </c>
      <c r="L152" s="15">
        <v>5.1816666400000004</v>
      </c>
      <c r="M152" s="16"/>
    </row>
    <row r="153" spans="1:13" ht="14.4">
      <c r="A153" s="4">
        <v>3407</v>
      </c>
      <c r="B153" s="1" t="s">
        <v>50</v>
      </c>
      <c r="C153" s="46">
        <v>0.99538612999999998</v>
      </c>
      <c r="D153" s="13">
        <v>1.1084264002416051</v>
      </c>
      <c r="E153" s="14">
        <v>0.92997468558295837</v>
      </c>
      <c r="F153" s="13">
        <v>0.84228828820448431</v>
      </c>
      <c r="G153" s="13">
        <v>0.94704643203463112</v>
      </c>
      <c r="H153" s="13">
        <v>1.0782045478990823</v>
      </c>
      <c r="I153" s="13">
        <v>0.98965103028697177</v>
      </c>
      <c r="J153" s="13">
        <v>0.95783003676166301</v>
      </c>
      <c r="K153" s="13">
        <v>1.1283244567156723</v>
      </c>
      <c r="L153" s="15">
        <v>5.5481844899999997</v>
      </c>
      <c r="M153" s="16"/>
    </row>
    <row r="154" spans="1:13" ht="14.4">
      <c r="A154" s="4">
        <v>3411</v>
      </c>
      <c r="B154" s="1" t="s">
        <v>30</v>
      </c>
      <c r="C154" s="46">
        <v>0.98993880999999995</v>
      </c>
      <c r="D154" s="13">
        <v>1.0737508319617919</v>
      </c>
      <c r="E154" s="14">
        <v>0.94946299680442559</v>
      </c>
      <c r="F154" s="13">
        <v>0.92142412745066715</v>
      </c>
      <c r="G154" s="13">
        <v>0.94449644765434793</v>
      </c>
      <c r="H154" s="13">
        <v>0.86981827573876958</v>
      </c>
      <c r="I154" s="13">
        <v>0.99326563281562019</v>
      </c>
      <c r="J154" s="13">
        <v>0.95234016969087398</v>
      </c>
      <c r="K154" s="13">
        <v>1.7845337278344811</v>
      </c>
      <c r="L154" s="15">
        <v>6.4484292500000002</v>
      </c>
      <c r="M154" s="16"/>
    </row>
    <row r="155" spans="1:13" ht="14.4">
      <c r="A155" s="4">
        <v>3412</v>
      </c>
      <c r="B155" s="1" t="s">
        <v>31</v>
      </c>
      <c r="C155" s="46">
        <v>1.0197172800000001</v>
      </c>
      <c r="D155" s="13">
        <v>1.0759237641304449</v>
      </c>
      <c r="E155" s="14">
        <v>1.00089997096998</v>
      </c>
      <c r="F155" s="13">
        <v>0.93840755045703828</v>
      </c>
      <c r="G155" s="13">
        <v>1.0310975841024401</v>
      </c>
      <c r="H155" s="13">
        <v>0.89115022939481858</v>
      </c>
      <c r="I155" s="13">
        <v>1.0509861932098845</v>
      </c>
      <c r="J155" s="13">
        <v>0.98818076680107536</v>
      </c>
      <c r="K155" s="13">
        <v>2.132863631876436</v>
      </c>
      <c r="L155" s="15">
        <v>1.4356038499999999</v>
      </c>
      <c r="M155" s="16"/>
    </row>
    <row r="156" spans="1:13" ht="14.4">
      <c r="A156" s="4">
        <v>3413</v>
      </c>
      <c r="B156" s="1" t="s">
        <v>32</v>
      </c>
      <c r="C156" s="46">
        <v>1.0377162200000001</v>
      </c>
      <c r="D156" s="13">
        <v>1.1181317510917466</v>
      </c>
      <c r="E156" s="14">
        <v>1.0084692840967107</v>
      </c>
      <c r="F156" s="13">
        <v>0.99135336769872728</v>
      </c>
      <c r="G156" s="13">
        <v>0.96076481415836446</v>
      </c>
      <c r="H156" s="13">
        <v>0.94432781828231083</v>
      </c>
      <c r="I156" s="13">
        <v>1.0059283155160896</v>
      </c>
      <c r="J156" s="13">
        <v>0.9766615529344046</v>
      </c>
      <c r="K156" s="13">
        <v>1.5383243769366515</v>
      </c>
      <c r="L156" s="15">
        <v>3.8806279799999999</v>
      </c>
      <c r="M156" s="16"/>
    </row>
    <row r="157" spans="1:13" ht="14.4">
      <c r="A157" s="4">
        <v>3414</v>
      </c>
      <c r="B157" s="1" t="s">
        <v>33</v>
      </c>
      <c r="C157" s="46">
        <v>1.0594377500000001</v>
      </c>
      <c r="D157" s="13">
        <v>1.4075875340152406</v>
      </c>
      <c r="E157" s="14">
        <v>0.83570111507623779</v>
      </c>
      <c r="F157" s="13">
        <v>0.60970650709427832</v>
      </c>
      <c r="G157" s="13">
        <v>1.1213310025353391</v>
      </c>
      <c r="H157" s="13">
        <v>0.9252793751215711</v>
      </c>
      <c r="I157" s="13">
        <v>1.1682765982252585</v>
      </c>
      <c r="J157" s="13">
        <v>0.82095023344886708</v>
      </c>
      <c r="K157" s="13">
        <v>2.8831350616169824</v>
      </c>
      <c r="L157" s="15">
        <v>0.90804300999999998</v>
      </c>
      <c r="M157" s="16"/>
    </row>
    <row r="158" spans="1:13" ht="14.4">
      <c r="A158" s="4">
        <v>3415</v>
      </c>
      <c r="B158" s="1" t="s">
        <v>34</v>
      </c>
      <c r="C158" s="46">
        <v>0.99787532999999995</v>
      </c>
      <c r="D158" s="13">
        <v>1.1215880246911047</v>
      </c>
      <c r="E158" s="14">
        <v>0.89920657527921244</v>
      </c>
      <c r="F158" s="13">
        <v>0.87952255710412486</v>
      </c>
      <c r="G158" s="13">
        <v>1.0366047051522751</v>
      </c>
      <c r="H158" s="13">
        <v>0.87186505407105119</v>
      </c>
      <c r="I158" s="13">
        <v>1.0856560275732468</v>
      </c>
      <c r="J158" s="13">
        <v>0.81969827578221599</v>
      </c>
      <c r="K158" s="13">
        <v>2.4006045169517263</v>
      </c>
      <c r="L158" s="15">
        <v>1.46570873</v>
      </c>
      <c r="M158" s="16"/>
    </row>
    <row r="159" spans="1:13" ht="14.4">
      <c r="A159" s="4">
        <v>3416</v>
      </c>
      <c r="B159" s="1" t="s">
        <v>35</v>
      </c>
      <c r="C159" s="46">
        <v>1.10471421</v>
      </c>
      <c r="D159" s="13">
        <v>1.5334750838420625</v>
      </c>
      <c r="E159" s="14">
        <v>0.78587240842542605</v>
      </c>
      <c r="F159" s="13">
        <v>0.66084827590272466</v>
      </c>
      <c r="G159" s="13">
        <v>1.0733870501922147</v>
      </c>
      <c r="H159" s="13">
        <v>1.0848963389781074</v>
      </c>
      <c r="I159" s="13">
        <v>1.1381262891689394</v>
      </c>
      <c r="J159" s="13">
        <v>0.8352005017755959</v>
      </c>
      <c r="K159" s="13">
        <v>3.1966879365618719</v>
      </c>
      <c r="L159" s="15">
        <v>1.0942942899999999</v>
      </c>
      <c r="M159" s="16"/>
    </row>
    <row r="160" spans="1:13" ht="14.4">
      <c r="A160" s="4">
        <v>3417</v>
      </c>
      <c r="B160" s="1" t="s">
        <v>36</v>
      </c>
      <c r="C160" s="46">
        <v>1.08088669</v>
      </c>
      <c r="D160" s="13">
        <v>1.4775942035164633</v>
      </c>
      <c r="E160" s="14">
        <v>0.75382790795854315</v>
      </c>
      <c r="F160" s="13">
        <v>0.60114062881812869</v>
      </c>
      <c r="G160" s="13">
        <v>1.1392164414100876</v>
      </c>
      <c r="H160" s="13">
        <v>1.072300162549302</v>
      </c>
      <c r="I160" s="13">
        <v>1.2324472817880952</v>
      </c>
      <c r="J160" s="13">
        <v>0.830145916140268</v>
      </c>
      <c r="K160" s="13">
        <v>4.6044080990765135</v>
      </c>
      <c r="L160" s="15">
        <v>0.82570796999999996</v>
      </c>
      <c r="M160" s="16"/>
    </row>
    <row r="161" spans="1:13" ht="14.4">
      <c r="A161" s="4">
        <v>3418</v>
      </c>
      <c r="B161" s="1" t="s">
        <v>37</v>
      </c>
      <c r="C161" s="46">
        <v>1.0830889299999999</v>
      </c>
      <c r="D161" s="13">
        <v>1.4246362385829832</v>
      </c>
      <c r="E161" s="14">
        <v>0.83502499431186927</v>
      </c>
      <c r="F161" s="13">
        <v>0.70767866141915525</v>
      </c>
      <c r="G161" s="13">
        <v>1.0455857132095354</v>
      </c>
      <c r="H161" s="13">
        <v>0.97382082510708268</v>
      </c>
      <c r="I161" s="13">
        <v>1.1493549149715507</v>
      </c>
      <c r="J161" s="13">
        <v>0.91533422401789977</v>
      </c>
      <c r="K161" s="13">
        <v>4.4803571968547784</v>
      </c>
      <c r="L161" s="15">
        <v>1.3204436100000001</v>
      </c>
      <c r="M161" s="16"/>
    </row>
    <row r="162" spans="1:13" ht="14.4">
      <c r="A162" s="4">
        <v>3419</v>
      </c>
      <c r="B162" s="1" t="s">
        <v>11</v>
      </c>
      <c r="C162" s="46">
        <v>1.09933872</v>
      </c>
      <c r="D162" s="13">
        <v>1.4136122588771771</v>
      </c>
      <c r="E162" s="14">
        <v>0.86853673876280402</v>
      </c>
      <c r="F162" s="13">
        <v>0.7046870762666998</v>
      </c>
      <c r="G162" s="13">
        <v>1.2041441873731449</v>
      </c>
      <c r="H162" s="13">
        <v>0.91575852002068248</v>
      </c>
      <c r="I162" s="13">
        <v>1.2747358294917321</v>
      </c>
      <c r="J162" s="13">
        <v>0.79067219882663153</v>
      </c>
      <c r="K162" s="13">
        <v>4.4088617062112263</v>
      </c>
      <c r="L162" s="15">
        <v>0.65922435000000001</v>
      </c>
      <c r="M162" s="16"/>
    </row>
    <row r="163" spans="1:13" ht="14.4">
      <c r="A163" s="4">
        <v>3420</v>
      </c>
      <c r="B163" s="1" t="s">
        <v>38</v>
      </c>
      <c r="C163" s="46">
        <v>1.0023201900000001</v>
      </c>
      <c r="D163" s="13">
        <v>1.0718504436417453</v>
      </c>
      <c r="E163" s="14">
        <v>0.94787487720785601</v>
      </c>
      <c r="F163" s="13">
        <v>0.93613250636854772</v>
      </c>
      <c r="G163" s="13">
        <v>0.95977192777515508</v>
      </c>
      <c r="H163" s="13">
        <v>0.99930952156954511</v>
      </c>
      <c r="I163" s="13">
        <v>1.0151230243004024</v>
      </c>
      <c r="J163" s="13">
        <v>1.0264578831343369</v>
      </c>
      <c r="K163" s="13">
        <v>1.02061983907173</v>
      </c>
      <c r="L163" s="15">
        <v>3.92669208</v>
      </c>
      <c r="M163" s="16"/>
    </row>
    <row r="164" spans="1:13" ht="14.4">
      <c r="A164" s="4">
        <v>3421</v>
      </c>
      <c r="B164" s="1" t="s">
        <v>39</v>
      </c>
      <c r="C164" s="46">
        <v>1.0945843399999999</v>
      </c>
      <c r="D164" s="13">
        <v>1.3672221068807386</v>
      </c>
      <c r="E164" s="14">
        <v>0.90219526241411752</v>
      </c>
      <c r="F164" s="13">
        <v>0.80198266867818813</v>
      </c>
      <c r="G164" s="13">
        <v>1.1015947992978092</v>
      </c>
      <c r="H164" s="13">
        <v>0.88544447070803689</v>
      </c>
      <c r="I164" s="13">
        <v>1.2365180446639688</v>
      </c>
      <c r="J164" s="13">
        <v>0.89290058071307865</v>
      </c>
      <c r="K164" s="13">
        <v>2.6516313945410337</v>
      </c>
      <c r="L164" s="15">
        <v>1.1905936399999999</v>
      </c>
      <c r="M164" s="16"/>
    </row>
    <row r="165" spans="1:13" ht="14.4">
      <c r="A165" s="4">
        <v>3422</v>
      </c>
      <c r="B165" s="1" t="s">
        <v>40</v>
      </c>
      <c r="C165" s="46">
        <v>1.0749407499999999</v>
      </c>
      <c r="D165" s="13">
        <v>1.3446449674965617</v>
      </c>
      <c r="E165" s="14">
        <v>0.91629717594529048</v>
      </c>
      <c r="F165" s="13">
        <v>0.68569469561677976</v>
      </c>
      <c r="G165" s="13">
        <v>1.2027854942125549</v>
      </c>
      <c r="H165" s="13">
        <v>0.90481259802289804</v>
      </c>
      <c r="I165" s="13">
        <v>1.2170143829558764</v>
      </c>
      <c r="J165" s="13">
        <v>0.80890884574507249</v>
      </c>
      <c r="K165" s="13">
        <v>2.2111325911916344</v>
      </c>
      <c r="L165" s="15">
        <v>0.75860673000000001</v>
      </c>
      <c r="M165" s="16"/>
    </row>
    <row r="166" spans="1:13" ht="14.4">
      <c r="A166" s="4">
        <v>3423</v>
      </c>
      <c r="B166" s="1" t="s">
        <v>41</v>
      </c>
      <c r="C166" s="46">
        <v>1.2164013</v>
      </c>
      <c r="D166" s="13">
        <v>1.629688819901165</v>
      </c>
      <c r="E166" s="14">
        <v>0.83712022004003228</v>
      </c>
      <c r="F166" s="13">
        <v>0.63759291641800631</v>
      </c>
      <c r="G166" s="13">
        <v>1.5721910134513117</v>
      </c>
      <c r="H166" s="13">
        <v>1.0817477126335673</v>
      </c>
      <c r="I166" s="13">
        <v>1.5481005410969377</v>
      </c>
      <c r="J166" s="13">
        <v>0.80173015077038623</v>
      </c>
      <c r="K166" s="13">
        <v>4.6852078484925155</v>
      </c>
      <c r="L166" s="15">
        <v>0.41439550000000003</v>
      </c>
      <c r="M166" s="16"/>
    </row>
    <row r="167" spans="1:13" ht="14.4">
      <c r="A167" s="4">
        <v>3424</v>
      </c>
      <c r="B167" s="1" t="s">
        <v>42</v>
      </c>
      <c r="C167" s="46">
        <v>1.25027208</v>
      </c>
      <c r="D167" s="13">
        <v>1.574624336842122</v>
      </c>
      <c r="E167" s="14">
        <v>1.0058259890769419</v>
      </c>
      <c r="F167" s="13">
        <v>0.625997311497831</v>
      </c>
      <c r="G167" s="13">
        <v>1.739832504437147</v>
      </c>
      <c r="H167" s="13">
        <v>0.84306605888850428</v>
      </c>
      <c r="I167" s="13">
        <v>1.6998116305314417</v>
      </c>
      <c r="J167" s="13">
        <v>0.77020641012537572</v>
      </c>
      <c r="K167" s="13">
        <v>7.6038160002177477</v>
      </c>
      <c r="L167" s="15">
        <v>0.33079098000000001</v>
      </c>
      <c r="M167" s="16"/>
    </row>
    <row r="168" spans="1:13" ht="14.4">
      <c r="A168" s="4">
        <v>3425</v>
      </c>
      <c r="B168" s="1" t="s">
        <v>43</v>
      </c>
      <c r="C168" s="46">
        <v>1.30975424</v>
      </c>
      <c r="D168" s="13">
        <v>1.550173295760866</v>
      </c>
      <c r="E168" s="14">
        <v>1.1052470542696717</v>
      </c>
      <c r="F168" s="13">
        <v>0.79824495162215203</v>
      </c>
      <c r="G168" s="13">
        <v>2.0128820211927536</v>
      </c>
      <c r="H168" s="13">
        <v>0.62870418159252106</v>
      </c>
      <c r="I168" s="13">
        <v>1.943396812385392</v>
      </c>
      <c r="J168" s="13">
        <v>0.66876135586445185</v>
      </c>
      <c r="K168" s="13">
        <v>4.9261556931451302</v>
      </c>
      <c r="L168" s="15">
        <v>0.25135762</v>
      </c>
      <c r="M168" s="16"/>
    </row>
    <row r="169" spans="1:13" ht="14.4">
      <c r="A169" s="4">
        <v>3426</v>
      </c>
      <c r="B169" s="1" t="s">
        <v>44</v>
      </c>
      <c r="C169" s="46">
        <v>1.2516624599999999</v>
      </c>
      <c r="D169" s="13">
        <v>1.2396625557789924</v>
      </c>
      <c r="E169" s="14">
        <v>1.2310629325459386</v>
      </c>
      <c r="F169" s="13">
        <v>1.0526678348839265</v>
      </c>
      <c r="G169" s="13">
        <v>1.7578253099233478</v>
      </c>
      <c r="H169" s="13">
        <v>0.83765302094075655</v>
      </c>
      <c r="I169" s="13">
        <v>1.5360643450539575</v>
      </c>
      <c r="J169" s="13">
        <v>1.0145923792103735</v>
      </c>
      <c r="K169" s="13">
        <v>8.1844431227941676</v>
      </c>
      <c r="L169" s="15">
        <v>0.28762855999999998</v>
      </c>
      <c r="M169" s="16"/>
    </row>
    <row r="170" spans="1:13" ht="14.4">
      <c r="A170" s="4">
        <v>3427</v>
      </c>
      <c r="B170" s="1" t="s">
        <v>45</v>
      </c>
      <c r="C170" s="46">
        <v>1.12496847</v>
      </c>
      <c r="D170" s="13">
        <v>1.318482680985261</v>
      </c>
      <c r="E170" s="14">
        <v>1.112382046765398</v>
      </c>
      <c r="F170" s="13">
        <v>0.85623928124189652</v>
      </c>
      <c r="G170" s="13">
        <v>1.1105211838156523</v>
      </c>
      <c r="H170" s="13">
        <v>0.75977870938265013</v>
      </c>
      <c r="I170" s="13">
        <v>1.1693642262263186</v>
      </c>
      <c r="J170" s="13">
        <v>0.77542067931831915</v>
      </c>
      <c r="K170" s="13">
        <v>4.8579687784323715</v>
      </c>
      <c r="L170" s="15">
        <v>1.0201202199999999</v>
      </c>
      <c r="M170" s="16"/>
    </row>
    <row r="171" spans="1:13" ht="14.4">
      <c r="A171" s="4">
        <v>3428</v>
      </c>
      <c r="B171" s="1" t="s">
        <v>46</v>
      </c>
      <c r="C171" s="46">
        <v>1.1930621400000001</v>
      </c>
      <c r="D171" s="13">
        <v>1.2820971962298635</v>
      </c>
      <c r="E171" s="14">
        <v>1.2397824234580728</v>
      </c>
      <c r="F171" s="13">
        <v>0.93961612247208492</v>
      </c>
      <c r="G171" s="13">
        <v>1.4134618345833343</v>
      </c>
      <c r="H171" s="13">
        <v>0.67873794824993627</v>
      </c>
      <c r="I171" s="13">
        <v>1.3065367043940652</v>
      </c>
      <c r="J171" s="13">
        <v>0.91230904765398113</v>
      </c>
      <c r="K171" s="13">
        <v>6.5664902884214369</v>
      </c>
      <c r="L171" s="15">
        <v>0.45483760000000001</v>
      </c>
      <c r="M171" s="16"/>
    </row>
    <row r="172" spans="1:13" ht="14.4">
      <c r="A172" s="4">
        <v>3429</v>
      </c>
      <c r="B172" s="1" t="s">
        <v>47</v>
      </c>
      <c r="C172" s="46">
        <v>1.26746541</v>
      </c>
      <c r="D172" s="13">
        <v>1.5987341130394384</v>
      </c>
      <c r="E172" s="14">
        <v>1.0383949980700602</v>
      </c>
      <c r="F172" s="13">
        <v>0.58704978022978072</v>
      </c>
      <c r="G172" s="13">
        <v>1.9134134589835212</v>
      </c>
      <c r="H172" s="13">
        <v>0.70748387896598919</v>
      </c>
      <c r="I172" s="13">
        <v>1.7228169901903108</v>
      </c>
      <c r="J172" s="13">
        <v>0.6545820560272203</v>
      </c>
      <c r="K172" s="13">
        <v>9.5208796897205534</v>
      </c>
      <c r="L172" s="15">
        <v>0.27475238000000002</v>
      </c>
      <c r="M172" s="16"/>
    </row>
    <row r="173" spans="1:13" ht="14.4">
      <c r="A173" s="4">
        <v>3430</v>
      </c>
      <c r="B173" s="1" t="s">
        <v>48</v>
      </c>
      <c r="C173" s="46">
        <v>1.1938088099999999</v>
      </c>
      <c r="D173" s="13">
        <v>1.5325445517827183</v>
      </c>
      <c r="E173" s="14">
        <v>0.82806579415260673</v>
      </c>
      <c r="F173" s="13">
        <v>0.82804196792756635</v>
      </c>
      <c r="G173" s="13">
        <v>1.5930428073448906</v>
      </c>
      <c r="H173" s="13">
        <v>0.82007251978746587</v>
      </c>
      <c r="I173" s="13">
        <v>1.4832925458873381</v>
      </c>
      <c r="J173" s="13">
        <v>0.693459834856478</v>
      </c>
      <c r="K173" s="13">
        <v>7.8351040872482969</v>
      </c>
      <c r="L173" s="15">
        <v>0.33913330000000003</v>
      </c>
      <c r="M173" s="16"/>
    </row>
    <row r="174" spans="1:13" ht="14.4">
      <c r="A174" s="4">
        <v>3431</v>
      </c>
      <c r="B174" s="1" t="s">
        <v>51</v>
      </c>
      <c r="C174" s="46">
        <v>1.20424624</v>
      </c>
      <c r="D174" s="13">
        <v>1.5790032399090699</v>
      </c>
      <c r="E174" s="14">
        <v>0.8969390685655424</v>
      </c>
      <c r="F174" s="13">
        <v>0.81711506396471556</v>
      </c>
      <c r="G174" s="13">
        <v>1.4479320016879902</v>
      </c>
      <c r="H174" s="13">
        <v>0.78302869295095667</v>
      </c>
      <c r="I174" s="13">
        <v>1.4129739050204129</v>
      </c>
      <c r="J174" s="13">
        <v>0.73158861508901374</v>
      </c>
      <c r="K174" s="13">
        <v>5.4034537730339203</v>
      </c>
      <c r="L174" s="15">
        <v>0.45121051000000001</v>
      </c>
      <c r="M174" s="16"/>
    </row>
    <row r="175" spans="1:13" ht="14.4">
      <c r="A175" s="4">
        <v>3432</v>
      </c>
      <c r="B175" s="1" t="s">
        <v>52</v>
      </c>
      <c r="C175" s="46">
        <v>1.25899546</v>
      </c>
      <c r="D175" s="13">
        <v>1.4748910789469469</v>
      </c>
      <c r="E175" s="14">
        <v>1.1239897107610171</v>
      </c>
      <c r="F175" s="13">
        <v>0.84070551939367133</v>
      </c>
      <c r="G175" s="13">
        <v>1.6918135438665172</v>
      </c>
      <c r="H175" s="13">
        <v>0.60899196621295826</v>
      </c>
      <c r="I175" s="13">
        <v>1.6118282567417073</v>
      </c>
      <c r="J175" s="13">
        <v>0.75514230101473945</v>
      </c>
      <c r="K175" s="13">
        <v>10.448715837729781</v>
      </c>
      <c r="L175" s="15">
        <v>0.35708740999999999</v>
      </c>
      <c r="M175" s="16"/>
    </row>
    <row r="176" spans="1:13" ht="14.4">
      <c r="A176" s="4">
        <v>3433</v>
      </c>
      <c r="B176" s="1" t="s">
        <v>53</v>
      </c>
      <c r="C176" s="46">
        <v>1.16888912</v>
      </c>
      <c r="D176" s="13">
        <v>1.4515058850803606</v>
      </c>
      <c r="E176" s="14">
        <v>0.87903824738526537</v>
      </c>
      <c r="F176" s="13">
        <v>0.7632047082508564</v>
      </c>
      <c r="G176" s="13">
        <v>1.5824129597072198</v>
      </c>
      <c r="H176" s="13">
        <v>0.77678366681083943</v>
      </c>
      <c r="I176" s="13">
        <v>1.4897616171324886</v>
      </c>
      <c r="J176" s="13">
        <v>0.7844281283528125</v>
      </c>
      <c r="K176" s="13">
        <v>8.4835022808458138</v>
      </c>
      <c r="L176" s="15">
        <v>0.39063803000000002</v>
      </c>
      <c r="M176" s="16"/>
    </row>
    <row r="177" spans="1:13" ht="14.4">
      <c r="A177" s="4">
        <v>3434</v>
      </c>
      <c r="B177" s="1" t="s">
        <v>54</v>
      </c>
      <c r="C177" s="46">
        <v>1.1501584300000001</v>
      </c>
      <c r="D177" s="13">
        <v>1.4019530275678846</v>
      </c>
      <c r="E177" s="14">
        <v>0.99615544135552203</v>
      </c>
      <c r="F177" s="13">
        <v>0.67413753844236801</v>
      </c>
      <c r="G177" s="13">
        <v>1.5079333323531574</v>
      </c>
      <c r="H177" s="13">
        <v>0.7006306038750798</v>
      </c>
      <c r="I177" s="13">
        <v>1.4295634365105263</v>
      </c>
      <c r="J177" s="13">
        <v>0.77891944559587956</v>
      </c>
      <c r="K177" s="13">
        <v>7.9975522967592916</v>
      </c>
      <c r="L177" s="15">
        <v>0.4027888</v>
      </c>
      <c r="M177" s="16"/>
    </row>
    <row r="178" spans="1:13" ht="14.4">
      <c r="A178" s="4">
        <v>3435</v>
      </c>
      <c r="B178" s="1" t="s">
        <v>55</v>
      </c>
      <c r="C178" s="46">
        <v>1.14732188</v>
      </c>
      <c r="D178" s="13">
        <v>1.4433948457466408</v>
      </c>
      <c r="E178" s="14">
        <v>0.92818920899260227</v>
      </c>
      <c r="F178" s="13">
        <v>0.89039095536360946</v>
      </c>
      <c r="G178" s="13">
        <v>1.2438720935134961</v>
      </c>
      <c r="H178" s="13">
        <v>0.71491138431473877</v>
      </c>
      <c r="I178" s="13">
        <v>1.2712230642350573</v>
      </c>
      <c r="J178" s="13">
        <v>0.7523025806877699</v>
      </c>
      <c r="K178" s="13">
        <v>6.0984285676406085</v>
      </c>
      <c r="L178" s="15">
        <v>0.64290243000000002</v>
      </c>
      <c r="M178" s="16"/>
    </row>
    <row r="179" spans="1:13" ht="14.4">
      <c r="A179" s="4">
        <v>3436</v>
      </c>
      <c r="B179" s="1" t="s">
        <v>56</v>
      </c>
      <c r="C179" s="46">
        <v>1.1165157800000001</v>
      </c>
      <c r="D179" s="13">
        <v>1.4260174369363439</v>
      </c>
      <c r="E179" s="14">
        <v>0.93465801262936798</v>
      </c>
      <c r="F179" s="13">
        <v>0.79108747968867954</v>
      </c>
      <c r="G179" s="13">
        <v>1.0932399746834116</v>
      </c>
      <c r="H179" s="13">
        <v>0.84322716130456499</v>
      </c>
      <c r="I179" s="13">
        <v>1.1729782316992756</v>
      </c>
      <c r="J179" s="13">
        <v>0.85835591484958074</v>
      </c>
      <c r="K179" s="13">
        <v>4.3658236041464082</v>
      </c>
      <c r="L179" s="15">
        <v>1.0190320900000001</v>
      </c>
      <c r="M179" s="16"/>
    </row>
    <row r="180" spans="1:13" ht="14.4">
      <c r="A180" s="4">
        <v>3437</v>
      </c>
      <c r="B180" s="1" t="s">
        <v>57</v>
      </c>
      <c r="C180" s="46">
        <v>1.1457235699999999</v>
      </c>
      <c r="D180" s="13">
        <v>1.5109595181615501</v>
      </c>
      <c r="E180" s="14">
        <v>0.95419782358845739</v>
      </c>
      <c r="F180" s="13">
        <v>0.71898487909823383</v>
      </c>
      <c r="G180" s="13">
        <v>1.1121930931513324</v>
      </c>
      <c r="H180" s="13">
        <v>0.84516527367530236</v>
      </c>
      <c r="I180" s="13">
        <v>1.2359265699080457</v>
      </c>
      <c r="J180" s="13">
        <v>0.88147222660590951</v>
      </c>
      <c r="K180" s="13">
        <v>3.5090900569702215</v>
      </c>
      <c r="L180" s="15">
        <v>1.01885073</v>
      </c>
      <c r="M180" s="16"/>
    </row>
    <row r="181" spans="1:13" ht="14.4">
      <c r="A181" s="4">
        <v>3438</v>
      </c>
      <c r="B181" s="1" t="s">
        <v>58</v>
      </c>
      <c r="C181" s="46">
        <v>1.0958672599999999</v>
      </c>
      <c r="D181" s="13">
        <v>1.234780305562172</v>
      </c>
      <c r="E181" s="14">
        <v>1.06842002505753</v>
      </c>
      <c r="F181" s="13">
        <v>0.7771358392666905</v>
      </c>
      <c r="G181" s="13">
        <v>1.2481506456732958</v>
      </c>
      <c r="H181" s="13">
        <v>0.83054645377815883</v>
      </c>
      <c r="I181" s="13">
        <v>1.241457240561014</v>
      </c>
      <c r="J181" s="13">
        <v>0.83101709973213389</v>
      </c>
      <c r="K181" s="13">
        <v>6.1036286360554097</v>
      </c>
      <c r="L181" s="15">
        <v>0.56473854999999995</v>
      </c>
      <c r="M181" s="16"/>
    </row>
    <row r="182" spans="1:13" ht="14.4">
      <c r="A182" s="4">
        <v>3439</v>
      </c>
      <c r="B182" s="1" t="s">
        <v>59</v>
      </c>
      <c r="C182" s="46">
        <v>1.0900524700000001</v>
      </c>
      <c r="D182" s="13">
        <v>1.3224506842850041</v>
      </c>
      <c r="E182" s="14">
        <v>0.90067857264826146</v>
      </c>
      <c r="F182" s="13">
        <v>0.89913581973739931</v>
      </c>
      <c r="G182" s="13">
        <v>1.1559644597847507</v>
      </c>
      <c r="H182" s="13">
        <v>0.79554506675269199</v>
      </c>
      <c r="I182" s="13">
        <v>1.1842361395713017</v>
      </c>
      <c r="J182" s="13">
        <v>0.76314413194039621</v>
      </c>
      <c r="K182" s="13">
        <v>5.9215394117287907</v>
      </c>
      <c r="L182" s="15">
        <v>0.80267591999999999</v>
      </c>
      <c r="M182" s="16"/>
    </row>
    <row r="183" spans="1:13" ht="14.4">
      <c r="A183" s="4">
        <v>3440</v>
      </c>
      <c r="B183" s="1" t="s">
        <v>60</v>
      </c>
      <c r="C183" s="46">
        <v>1.0813346100000001</v>
      </c>
      <c r="D183" s="13">
        <v>1.1807934203317894</v>
      </c>
      <c r="E183" s="14">
        <v>0.99809225855146633</v>
      </c>
      <c r="F183" s="13">
        <v>0.94289952317732051</v>
      </c>
      <c r="G183" s="13">
        <v>1.1133858222198325</v>
      </c>
      <c r="H183" s="13">
        <v>0.98898622976253558</v>
      </c>
      <c r="I183" s="13">
        <v>1.1317205988466115</v>
      </c>
      <c r="J183" s="13">
        <v>1.0869012377880043</v>
      </c>
      <c r="K183" s="13">
        <v>3.5068577359576953</v>
      </c>
      <c r="L183" s="15">
        <v>0.93216317999999998</v>
      </c>
      <c r="M183" s="16"/>
    </row>
    <row r="184" spans="1:13" ht="14.4">
      <c r="A184" s="4">
        <v>3441</v>
      </c>
      <c r="B184" s="1" t="s">
        <v>61</v>
      </c>
      <c r="C184" s="46">
        <v>1.01977786</v>
      </c>
      <c r="D184" s="13">
        <v>1.2121886321472919</v>
      </c>
      <c r="E184" s="14">
        <v>0.91336789384618289</v>
      </c>
      <c r="F184" s="13">
        <v>0.74435143686591165</v>
      </c>
      <c r="G184" s="13">
        <v>1.0799951521900051</v>
      </c>
      <c r="H184" s="13">
        <v>0.7812692705397638</v>
      </c>
      <c r="I184" s="13">
        <v>1.1450486804553812</v>
      </c>
      <c r="J184" s="13">
        <v>0.79787430961012962</v>
      </c>
      <c r="K184" s="13">
        <v>5.1908668262434476</v>
      </c>
      <c r="L184" s="15">
        <v>1.11823311</v>
      </c>
      <c r="M184" s="16"/>
    </row>
    <row r="185" spans="1:13" ht="14.4">
      <c r="A185" s="4">
        <v>3442</v>
      </c>
      <c r="B185" s="1" t="s">
        <v>62</v>
      </c>
      <c r="C185" s="46">
        <v>1.0036153400000001</v>
      </c>
      <c r="D185" s="13">
        <v>1.1704518187105413</v>
      </c>
      <c r="E185" s="14">
        <v>0.91891011472075312</v>
      </c>
      <c r="F185" s="13">
        <v>0.82763959199604398</v>
      </c>
      <c r="G185" s="13">
        <v>0.976408033424771</v>
      </c>
      <c r="H185" s="13">
        <v>0.84771671947398008</v>
      </c>
      <c r="I185" s="13">
        <v>1.0349204416554203</v>
      </c>
      <c r="J185" s="13">
        <v>0.82504626715449614</v>
      </c>
      <c r="K185" s="13">
        <v>2.7954850833938178</v>
      </c>
      <c r="L185" s="15">
        <v>2.7021851099999998</v>
      </c>
      <c r="M185" s="16"/>
    </row>
    <row r="186" spans="1:13" ht="14.4">
      <c r="A186" s="4">
        <v>3443</v>
      </c>
      <c r="B186" s="1" t="s">
        <v>63</v>
      </c>
      <c r="C186" s="46">
        <v>0.98461346999999999</v>
      </c>
      <c r="D186" s="13">
        <v>1.1147964735200331</v>
      </c>
      <c r="E186" s="14">
        <v>0.88877522091130745</v>
      </c>
      <c r="F186" s="13">
        <v>0.82917586379079578</v>
      </c>
      <c r="G186" s="13">
        <v>0.97944302422371143</v>
      </c>
      <c r="H186" s="13">
        <v>0.9680137554370305</v>
      </c>
      <c r="I186" s="13">
        <v>1.0088712403242355</v>
      </c>
      <c r="J186" s="13">
        <v>0.95228561325937344</v>
      </c>
      <c r="K186" s="13">
        <v>1.7568816674613184</v>
      </c>
      <c r="L186" s="15">
        <v>2.4845594599999998</v>
      </c>
      <c r="M186" s="16"/>
    </row>
    <row r="187" spans="1:13" ht="14.4">
      <c r="A187" s="4">
        <v>3446</v>
      </c>
      <c r="B187" s="1" t="s">
        <v>66</v>
      </c>
      <c r="C187" s="46">
        <v>1.02146008</v>
      </c>
      <c r="D187" s="13">
        <v>1.2157060821382748</v>
      </c>
      <c r="E187" s="14">
        <v>0.94749156404812007</v>
      </c>
      <c r="F187" s="13">
        <v>0.73523193690533439</v>
      </c>
      <c r="G187" s="13">
        <v>0.98215627549941431</v>
      </c>
      <c r="H187" s="13">
        <v>0.95347596625675324</v>
      </c>
      <c r="I187" s="13">
        <v>1.040537910991203</v>
      </c>
      <c r="J187" s="13">
        <v>0.89506131424819857</v>
      </c>
      <c r="K187" s="13">
        <v>2.6775822971618748</v>
      </c>
      <c r="L187" s="15">
        <v>2.4682375400000001</v>
      </c>
      <c r="M187" s="16"/>
    </row>
    <row r="188" spans="1:13" ht="14.4">
      <c r="A188" s="4">
        <v>3447</v>
      </c>
      <c r="B188" s="1" t="s">
        <v>67</v>
      </c>
      <c r="C188" s="46">
        <v>1.0709433799999999</v>
      </c>
      <c r="D188" s="13">
        <v>1.3071054861463567</v>
      </c>
      <c r="E188" s="14">
        <v>0.88934636507845122</v>
      </c>
      <c r="F188" s="13">
        <v>0.77223016872033878</v>
      </c>
      <c r="G188" s="13">
        <v>1.1189763190467112</v>
      </c>
      <c r="H188" s="13">
        <v>0.99656540201488064</v>
      </c>
      <c r="I188" s="13">
        <v>1.184998448949113</v>
      </c>
      <c r="J188" s="13">
        <v>0.92903736771508738</v>
      </c>
      <c r="K188" s="13">
        <v>2.9382955016638763</v>
      </c>
      <c r="L188" s="15">
        <v>1.0090575799999999</v>
      </c>
      <c r="M188" s="16"/>
    </row>
    <row r="189" spans="1:13" ht="14.4">
      <c r="A189" s="4">
        <v>3448</v>
      </c>
      <c r="B189" s="1" t="s">
        <v>68</v>
      </c>
      <c r="C189" s="46">
        <v>1.0954331399999999</v>
      </c>
      <c r="D189" s="13">
        <v>1.322032166850299</v>
      </c>
      <c r="E189" s="14">
        <v>0.98282735722524772</v>
      </c>
      <c r="F189" s="13">
        <v>0.80104740249338946</v>
      </c>
      <c r="G189" s="13">
        <v>1.0745417998313525</v>
      </c>
      <c r="H189" s="13">
        <v>0.91030799349431168</v>
      </c>
      <c r="I189" s="13">
        <v>1.1608714261507109</v>
      </c>
      <c r="J189" s="13">
        <v>0.90703076186537168</v>
      </c>
      <c r="K189" s="13">
        <v>4.3454786912822092</v>
      </c>
      <c r="L189" s="15">
        <v>1.18605977</v>
      </c>
      <c r="M189" s="16"/>
    </row>
    <row r="190" spans="1:13" ht="14.4">
      <c r="A190" s="4">
        <v>3449</v>
      </c>
      <c r="B190" s="1" t="s">
        <v>69</v>
      </c>
      <c r="C190" s="46">
        <v>1.24557893</v>
      </c>
      <c r="D190" s="13">
        <v>1.677390930948264</v>
      </c>
      <c r="E190" s="14">
        <v>1.0249231047475962</v>
      </c>
      <c r="F190" s="13">
        <v>0.61259611165252559</v>
      </c>
      <c r="G190" s="13">
        <v>1.4125358574256941</v>
      </c>
      <c r="H190" s="13">
        <v>0.86554872980147546</v>
      </c>
      <c r="I190" s="13">
        <v>1.4521824206586975</v>
      </c>
      <c r="J190" s="13">
        <v>0.771373265100883</v>
      </c>
      <c r="K190" s="13">
        <v>5.9623493354152872</v>
      </c>
      <c r="L190" s="15">
        <v>0.51649820000000002</v>
      </c>
      <c r="M190" s="16"/>
    </row>
    <row r="191" spans="1:13" ht="14.4">
      <c r="A191" s="4">
        <v>3450</v>
      </c>
      <c r="B191" s="1" t="s">
        <v>70</v>
      </c>
      <c r="C191" s="46">
        <v>1.3327485999999999</v>
      </c>
      <c r="D191" s="13">
        <v>1.7058326451676222</v>
      </c>
      <c r="E191" s="14">
        <v>1.0291704971520734</v>
      </c>
      <c r="F191" s="13">
        <v>0.62317107478173306</v>
      </c>
      <c r="G191" s="13">
        <v>2.0265469062531336</v>
      </c>
      <c r="H191" s="13">
        <v>0.85977896158219158</v>
      </c>
      <c r="I191" s="13">
        <v>1.8233998069200794</v>
      </c>
      <c r="J191" s="13">
        <v>0.74551648826784567</v>
      </c>
      <c r="K191" s="13">
        <v>7.2581230025628791</v>
      </c>
      <c r="L191" s="15">
        <v>0.22669338</v>
      </c>
      <c r="M191" s="16"/>
    </row>
    <row r="192" spans="1:13" ht="14.4">
      <c r="A192" s="4">
        <v>3451</v>
      </c>
      <c r="B192" s="1" t="s">
        <v>71</v>
      </c>
      <c r="C192" s="46">
        <v>1.0624889900000001</v>
      </c>
      <c r="D192" s="13">
        <v>1.288263942662518</v>
      </c>
      <c r="E192" s="14">
        <v>0.91879799607244572</v>
      </c>
      <c r="F192" s="13">
        <v>0.8036486441994285</v>
      </c>
      <c r="G192" s="13">
        <v>1.0683860209617964</v>
      </c>
      <c r="H192" s="13">
        <v>0.88602231630220296</v>
      </c>
      <c r="I192" s="13">
        <v>1.1441912294702334</v>
      </c>
      <c r="J192" s="13">
        <v>0.85869991045545768</v>
      </c>
      <c r="K192" s="13">
        <v>3.9115227081475967</v>
      </c>
      <c r="L192" s="15">
        <v>1.1615768900000001</v>
      </c>
      <c r="M192" s="16"/>
    </row>
    <row r="193" spans="1:13" ht="14.4">
      <c r="A193" s="4">
        <v>3452</v>
      </c>
      <c r="B193" s="1" t="s">
        <v>72</v>
      </c>
      <c r="C193" s="46">
        <v>1.1180665700000001</v>
      </c>
      <c r="D193" s="13">
        <v>1.2564359997506513</v>
      </c>
      <c r="E193" s="14">
        <v>0.97558074070779088</v>
      </c>
      <c r="F193" s="13">
        <v>0.78569529218889222</v>
      </c>
      <c r="G193" s="13">
        <v>1.4806671363993116</v>
      </c>
      <c r="H193" s="13">
        <v>0.84259153561313571</v>
      </c>
      <c r="I193" s="13">
        <v>1.4238418897350309</v>
      </c>
      <c r="J193" s="13">
        <v>0.7870402089370172</v>
      </c>
      <c r="K193" s="13">
        <v>9.2372183927434968</v>
      </c>
      <c r="L193" s="15">
        <v>0.37939403999999999</v>
      </c>
      <c r="M193" s="16"/>
    </row>
    <row r="194" spans="1:13" ht="14.4">
      <c r="A194" s="4">
        <v>3453</v>
      </c>
      <c r="B194" s="1" t="s">
        <v>73</v>
      </c>
      <c r="C194" s="46">
        <v>1.10330204</v>
      </c>
      <c r="D194" s="13">
        <v>1.1901283859262075</v>
      </c>
      <c r="E194" s="14">
        <v>1.0711389783486402</v>
      </c>
      <c r="F194" s="13">
        <v>0.86750939201206356</v>
      </c>
      <c r="G194" s="13">
        <v>1.2784317500053748</v>
      </c>
      <c r="H194" s="13">
        <v>0.73608222535190815</v>
      </c>
      <c r="I194" s="13">
        <v>1.3590057290289288</v>
      </c>
      <c r="J194" s="13">
        <v>0.92908380937591428</v>
      </c>
      <c r="K194" s="13">
        <v>5.7358203328138124</v>
      </c>
      <c r="L194" s="15">
        <v>0.60354845999999995</v>
      </c>
      <c r="M194" s="16"/>
    </row>
    <row r="195" spans="1:13" ht="14.4">
      <c r="A195" s="4">
        <v>3454</v>
      </c>
      <c r="B195" s="1" t="s">
        <v>74</v>
      </c>
      <c r="C195" s="46">
        <v>1.23854394</v>
      </c>
      <c r="D195" s="13">
        <v>1.3091597895160985</v>
      </c>
      <c r="E195" s="14">
        <v>1.2182434407527294</v>
      </c>
      <c r="F195" s="13">
        <v>0.84099768756813453</v>
      </c>
      <c r="G195" s="13">
        <v>1.8155164218240298</v>
      </c>
      <c r="H195" s="13">
        <v>0.75868346973603717</v>
      </c>
      <c r="I195" s="13">
        <v>1.6114092466084367</v>
      </c>
      <c r="J195" s="13">
        <v>0.85452782468625632</v>
      </c>
      <c r="K195" s="13">
        <v>7.7650051504599107</v>
      </c>
      <c r="L195" s="15">
        <v>0.30648945</v>
      </c>
      <c r="M195" s="16"/>
    </row>
    <row r="196" spans="1:13" ht="14.4">
      <c r="A196" s="4">
        <v>3901</v>
      </c>
      <c r="B196" s="1" t="s">
        <v>91</v>
      </c>
      <c r="C196" s="46">
        <v>1.00186368</v>
      </c>
      <c r="D196" s="13">
        <v>1.0835817493865327</v>
      </c>
      <c r="E196" s="14">
        <v>0.95392758739303829</v>
      </c>
      <c r="F196" s="13">
        <v>0.84776309305177056</v>
      </c>
      <c r="G196" s="13">
        <v>0.94694219906914845</v>
      </c>
      <c r="H196" s="13">
        <v>1.2161572613021083</v>
      </c>
      <c r="I196" s="13">
        <v>0.96845495766080958</v>
      </c>
      <c r="J196" s="13">
        <v>1.0728430294373525</v>
      </c>
      <c r="K196" s="13">
        <v>0.22954203080836499</v>
      </c>
      <c r="L196" s="15">
        <v>5.0244321100000002</v>
      </c>
      <c r="M196" s="16"/>
    </row>
    <row r="197" spans="1:13" ht="14.4">
      <c r="A197" s="4">
        <v>3903</v>
      </c>
      <c r="B197" s="1" t="s">
        <v>366</v>
      </c>
      <c r="C197" s="46">
        <v>0.96736330000000004</v>
      </c>
      <c r="D197" s="13">
        <v>0.98668323770352218</v>
      </c>
      <c r="E197" s="14">
        <v>0.96925869290713917</v>
      </c>
      <c r="F197" s="13">
        <v>0.94681573971021415</v>
      </c>
      <c r="G197" s="13">
        <v>0.95290523505943159</v>
      </c>
      <c r="H197" s="13">
        <v>0.90636645961690165</v>
      </c>
      <c r="I197" s="13">
        <v>0.98060246866306355</v>
      </c>
      <c r="J197" s="13">
        <v>0.9487562014841131</v>
      </c>
      <c r="K197" s="13">
        <v>0.99749660753737557</v>
      </c>
      <c r="L197" s="15">
        <v>4.8031793699999996</v>
      </c>
      <c r="M197" s="16"/>
    </row>
    <row r="198" spans="1:13" ht="14.4">
      <c r="A198" s="4">
        <v>3905</v>
      </c>
      <c r="B198" s="1" t="s">
        <v>367</v>
      </c>
      <c r="C198" s="46">
        <v>0.98516486000000003</v>
      </c>
      <c r="D198" s="13">
        <v>1.0071179884764818</v>
      </c>
      <c r="E198" s="14">
        <v>0.96096830535410527</v>
      </c>
      <c r="F198" s="13">
        <v>0.97753427200404097</v>
      </c>
      <c r="G198" s="13">
        <v>0.93634737569855797</v>
      </c>
      <c r="H198" s="13">
        <v>1.0603365544985111</v>
      </c>
      <c r="I198" s="13">
        <v>0.95697743188191831</v>
      </c>
      <c r="J198" s="13">
        <v>1.0221366604860975</v>
      </c>
      <c r="K198" s="13">
        <v>0.64076587666967322</v>
      </c>
      <c r="L198" s="15">
        <v>10.667827819999999</v>
      </c>
      <c r="M198" s="16"/>
    </row>
    <row r="199" spans="1:13" ht="14.4">
      <c r="A199" s="4">
        <v>3907</v>
      </c>
      <c r="B199" s="1" t="s">
        <v>344</v>
      </c>
      <c r="C199" s="46">
        <v>1.0051409899999999</v>
      </c>
      <c r="D199" s="13">
        <v>1.0460970081281964</v>
      </c>
      <c r="E199" s="14">
        <v>0.99037667164300081</v>
      </c>
      <c r="F199" s="13">
        <v>0.94772031991552652</v>
      </c>
      <c r="G199" s="13">
        <v>0.93324330546041701</v>
      </c>
      <c r="H199" s="13">
        <v>1.0942628652034285</v>
      </c>
      <c r="I199" s="13">
        <v>0.96451293331380317</v>
      </c>
      <c r="J199" s="13">
        <v>1.0585443050089176</v>
      </c>
      <c r="K199" s="13">
        <v>0.61253382468643036</v>
      </c>
      <c r="L199" s="15">
        <v>11.95490216</v>
      </c>
      <c r="M199" s="16"/>
    </row>
    <row r="200" spans="1:13" ht="14.4">
      <c r="A200" s="4">
        <v>3909</v>
      </c>
      <c r="B200" s="1" t="s">
        <v>345</v>
      </c>
      <c r="C200" s="46">
        <v>1.01722958</v>
      </c>
      <c r="D200" s="13">
        <v>1.143436664421805</v>
      </c>
      <c r="E200" s="14">
        <v>0.94232503374520304</v>
      </c>
      <c r="F200" s="13">
        <v>0.91298801076473912</v>
      </c>
      <c r="G200" s="13">
        <v>0.93390932791296777</v>
      </c>
      <c r="H200" s="13">
        <v>0.99681870981141119</v>
      </c>
      <c r="I200" s="13">
        <v>0.99813362868774402</v>
      </c>
      <c r="J200" s="13">
        <v>0.9679926912717447</v>
      </c>
      <c r="K200" s="13">
        <v>0.90765872975021056</v>
      </c>
      <c r="L200" s="15">
        <v>8.7791999199999999</v>
      </c>
      <c r="M200" s="16"/>
    </row>
    <row r="201" spans="1:13" ht="14.4">
      <c r="A201" s="4">
        <v>3911</v>
      </c>
      <c r="B201" s="1" t="s">
        <v>346</v>
      </c>
      <c r="C201" s="46">
        <v>1.0144956300000001</v>
      </c>
      <c r="D201" s="13">
        <v>1.0892412519490329</v>
      </c>
      <c r="E201" s="14">
        <v>0.98562847478273574</v>
      </c>
      <c r="F201" s="13">
        <v>0.95010122615610426</v>
      </c>
      <c r="G201" s="13">
        <v>0.94712095368003624</v>
      </c>
      <c r="H201" s="13">
        <v>0.96911129016249375</v>
      </c>
      <c r="I201" s="13">
        <v>1.0073429174473054</v>
      </c>
      <c r="J201" s="13">
        <v>1.0067407766539405</v>
      </c>
      <c r="K201" s="13">
        <v>0.28222128532309326</v>
      </c>
      <c r="L201" s="15">
        <v>4.9732900799999999</v>
      </c>
      <c r="M201" s="16"/>
    </row>
    <row r="202" spans="1:13" ht="14.4">
      <c r="A202" s="4">
        <v>4001</v>
      </c>
      <c r="B202" s="1" t="s">
        <v>93</v>
      </c>
      <c r="C202" s="46">
        <v>0.99119877999999995</v>
      </c>
      <c r="D202" s="13">
        <v>1.0678638095257869</v>
      </c>
      <c r="E202" s="14">
        <v>0.93495244368846497</v>
      </c>
      <c r="F202" s="13">
        <v>0.90154882112440315</v>
      </c>
      <c r="G202" s="13">
        <v>0.94093690593956247</v>
      </c>
      <c r="H202" s="13">
        <v>1.0954652017317852</v>
      </c>
      <c r="I202" s="13">
        <v>0.96004747524291534</v>
      </c>
      <c r="J202" s="13">
        <v>1.042192510257822</v>
      </c>
      <c r="K202" s="13">
        <v>0.14006115600972366</v>
      </c>
      <c r="L202" s="15">
        <v>6.7295290400000001</v>
      </c>
      <c r="M202" s="16"/>
    </row>
    <row r="203" spans="1:13" ht="14.4">
      <c r="A203" s="4">
        <v>4003</v>
      </c>
      <c r="B203" s="1" t="s">
        <v>94</v>
      </c>
      <c r="C203" s="46">
        <v>1.0076887299999999</v>
      </c>
      <c r="D203" s="13">
        <v>1.0316174915395155</v>
      </c>
      <c r="E203" s="14">
        <v>0.95566048811656623</v>
      </c>
      <c r="F203" s="13">
        <v>0.96519497718838121</v>
      </c>
      <c r="G203" s="13">
        <v>0.93447874515914542</v>
      </c>
      <c r="H203" s="13">
        <v>1.2866662024195172</v>
      </c>
      <c r="I203" s="13">
        <v>0.96851093050610448</v>
      </c>
      <c r="J203" s="13">
        <v>1.1339111751176463</v>
      </c>
      <c r="K203" s="13">
        <v>0.46504611465265999</v>
      </c>
      <c r="L203" s="15">
        <v>10.19920726</v>
      </c>
      <c r="M203" s="16"/>
    </row>
    <row r="204" spans="1:13" ht="14.4">
      <c r="A204" s="4">
        <v>4005</v>
      </c>
      <c r="B204" s="1" t="s">
        <v>95</v>
      </c>
      <c r="C204" s="46">
        <v>1.0611172200000001</v>
      </c>
      <c r="D204" s="13">
        <v>1.2211540527071412</v>
      </c>
      <c r="E204" s="14">
        <v>0.9685730098799783</v>
      </c>
      <c r="F204" s="13">
        <v>0.85330479347790344</v>
      </c>
      <c r="G204" s="13">
        <v>0.98435371392569948</v>
      </c>
      <c r="H204" s="13">
        <v>1.1243186817087478</v>
      </c>
      <c r="I204" s="13">
        <v>1.0356366471622991</v>
      </c>
      <c r="J204" s="13">
        <v>1.087625915125962</v>
      </c>
      <c r="K204" s="13">
        <v>1.2867193866046709</v>
      </c>
      <c r="L204" s="15">
        <v>2.3871719800000002</v>
      </c>
      <c r="M204" s="16"/>
    </row>
    <row r="205" spans="1:13" ht="14.4">
      <c r="A205" s="4">
        <v>4010</v>
      </c>
      <c r="B205" s="1" t="s">
        <v>96</v>
      </c>
      <c r="C205" s="46">
        <v>1.0716097899999999</v>
      </c>
      <c r="D205" s="13">
        <v>1.0754013497249557</v>
      </c>
      <c r="E205" s="14">
        <v>1.0547535376732791</v>
      </c>
      <c r="F205" s="13">
        <v>1.0313522329393585</v>
      </c>
      <c r="G205" s="13">
        <v>1.3615773710042731</v>
      </c>
      <c r="H205" s="13">
        <v>0.70336549346959987</v>
      </c>
      <c r="I205" s="13">
        <v>1.2744689731026875</v>
      </c>
      <c r="J205" s="13">
        <v>0.84270526405833979</v>
      </c>
      <c r="K205" s="13">
        <v>1.884448408443181</v>
      </c>
      <c r="L205" s="15">
        <v>0.43108013000000001</v>
      </c>
      <c r="M205" s="16"/>
    </row>
    <row r="206" spans="1:13" ht="14.4">
      <c r="A206" s="4">
        <v>4012</v>
      </c>
      <c r="B206" s="1" t="s">
        <v>97</v>
      </c>
      <c r="C206" s="46">
        <v>1.00191122</v>
      </c>
      <c r="D206" s="13">
        <v>1.0858828585885407</v>
      </c>
      <c r="E206" s="14">
        <v>0.97835651741602458</v>
      </c>
      <c r="F206" s="13">
        <v>0.85670390423828691</v>
      </c>
      <c r="G206" s="13">
        <v>0.97809785461340149</v>
      </c>
      <c r="H206" s="13">
        <v>0.95612969883039367</v>
      </c>
      <c r="I206" s="13">
        <v>1.080176946327347</v>
      </c>
      <c r="J206" s="13">
        <v>0.95437711786689661</v>
      </c>
      <c r="K206" s="13">
        <v>0.49955245079152455</v>
      </c>
      <c r="L206" s="15">
        <v>2.58376048</v>
      </c>
      <c r="M206" s="16"/>
    </row>
    <row r="207" spans="1:13" ht="14.4">
      <c r="A207" s="4">
        <v>4014</v>
      </c>
      <c r="B207" s="1" t="s">
        <v>98</v>
      </c>
      <c r="C207" s="46">
        <v>1.03102819</v>
      </c>
      <c r="D207" s="13">
        <v>1.227078203145971</v>
      </c>
      <c r="E207" s="14">
        <v>0.9119070611208685</v>
      </c>
      <c r="F207" s="13">
        <v>0.7757116115452023</v>
      </c>
      <c r="G207" s="13">
        <v>0.99379381595790306</v>
      </c>
      <c r="H207" s="13">
        <v>1.0270674745430748</v>
      </c>
      <c r="I207" s="13">
        <v>1.0952273439447022</v>
      </c>
      <c r="J207" s="13">
        <v>0.97574723221666426</v>
      </c>
      <c r="K207" s="13">
        <v>0.50420656682484677</v>
      </c>
      <c r="L207" s="15">
        <v>1.8922549900000001</v>
      </c>
      <c r="M207" s="16"/>
    </row>
    <row r="208" spans="1:13" ht="14.4">
      <c r="A208" s="4">
        <v>4016</v>
      </c>
      <c r="B208" s="1" t="s">
        <v>99</v>
      </c>
      <c r="C208" s="46">
        <v>1.14316251</v>
      </c>
      <c r="D208" s="13">
        <v>1.2929468018928605</v>
      </c>
      <c r="E208" s="14">
        <v>1.0581780537490499</v>
      </c>
      <c r="F208" s="13">
        <v>0.89011991012505987</v>
      </c>
      <c r="G208" s="13">
        <v>1.2632755722811244</v>
      </c>
      <c r="H208" s="13">
        <v>0.93990064989035726</v>
      </c>
      <c r="I208" s="13">
        <v>1.3157705754822009</v>
      </c>
      <c r="J208" s="13">
        <v>0.95111077238913855</v>
      </c>
      <c r="K208" s="13">
        <v>3.0071537826223764</v>
      </c>
      <c r="L208" s="15">
        <v>0.74500513000000002</v>
      </c>
      <c r="M208" s="16"/>
    </row>
    <row r="209" spans="1:13" ht="14.4">
      <c r="A209" s="4">
        <v>4018</v>
      </c>
      <c r="B209" s="1" t="s">
        <v>100</v>
      </c>
      <c r="C209" s="46">
        <v>1.0661989199999999</v>
      </c>
      <c r="D209" s="13">
        <v>1.2350473387616967</v>
      </c>
      <c r="E209" s="14">
        <v>0.97103934933532465</v>
      </c>
      <c r="F209" s="13">
        <v>0.81767604340982147</v>
      </c>
      <c r="G209" s="13">
        <v>1.0704478642935911</v>
      </c>
      <c r="H209" s="13">
        <v>1.0555432272899345</v>
      </c>
      <c r="I209" s="13">
        <v>1.090835823528107</v>
      </c>
      <c r="J209" s="13">
        <v>0.99153706046702128</v>
      </c>
      <c r="K209" s="13">
        <v>2.422136182913913</v>
      </c>
      <c r="L209" s="15">
        <v>1.1922258299999999</v>
      </c>
      <c r="M209" s="16"/>
    </row>
    <row r="210" spans="1:13" ht="14.4">
      <c r="A210" s="4">
        <v>4020</v>
      </c>
      <c r="B210" s="1" t="s">
        <v>368</v>
      </c>
      <c r="C210" s="46">
        <v>1.0307161300000001</v>
      </c>
      <c r="D210" s="13">
        <v>1.0887360455046506</v>
      </c>
      <c r="E210" s="14">
        <v>1.010764553867231</v>
      </c>
      <c r="F210" s="13">
        <v>0.9149828508234662</v>
      </c>
      <c r="G210" s="13">
        <v>1.0064516991484327</v>
      </c>
      <c r="H210" s="13">
        <v>1.0258177652249305</v>
      </c>
      <c r="I210" s="13">
        <v>1.0474929065611613</v>
      </c>
      <c r="J210" s="13">
        <v>1.0122089466988855</v>
      </c>
      <c r="K210" s="13">
        <v>3.0154265802930484</v>
      </c>
      <c r="L210" s="15">
        <v>1.9481122399999999</v>
      </c>
      <c r="M210" s="16"/>
    </row>
    <row r="211" spans="1:13" ht="14.4">
      <c r="A211" s="4">
        <v>4022</v>
      </c>
      <c r="B211" s="1" t="s">
        <v>104</v>
      </c>
      <c r="C211" s="46">
        <v>1.1342230900000001</v>
      </c>
      <c r="D211" s="13">
        <v>1.2917388396019251</v>
      </c>
      <c r="E211" s="14">
        <v>1.1023104683318203</v>
      </c>
      <c r="F211" s="13">
        <v>0.78796830746564384</v>
      </c>
      <c r="G211" s="13">
        <v>1.3380783401836287</v>
      </c>
      <c r="H211" s="13">
        <v>0.81075579459772196</v>
      </c>
      <c r="I211" s="13">
        <v>1.3487103174792001</v>
      </c>
      <c r="J211" s="13">
        <v>0.8283597081673586</v>
      </c>
      <c r="K211" s="13">
        <v>3.3753898014198587</v>
      </c>
      <c r="L211" s="15">
        <v>0.53880483000000001</v>
      </c>
      <c r="M211" s="16"/>
    </row>
    <row r="212" spans="1:13" ht="14.4">
      <c r="A212" s="4">
        <v>4024</v>
      </c>
      <c r="B212" s="1" t="s">
        <v>103</v>
      </c>
      <c r="C212" s="46">
        <v>1.2532610500000001</v>
      </c>
      <c r="D212" s="13">
        <v>1.3844695526948019</v>
      </c>
      <c r="E212" s="14">
        <v>1.1194354417964589</v>
      </c>
      <c r="F212" s="13">
        <v>0.97300134494280455</v>
      </c>
      <c r="G212" s="13">
        <v>1.7466290901703256</v>
      </c>
      <c r="H212" s="13">
        <v>0.7769154289731619</v>
      </c>
      <c r="I212" s="13">
        <v>1.6226854509101285</v>
      </c>
      <c r="J212" s="13">
        <v>0.74417970545528334</v>
      </c>
      <c r="K212" s="13">
        <v>7.1498112796551689</v>
      </c>
      <c r="L212" s="15">
        <v>0.29234378</v>
      </c>
      <c r="M212" s="16"/>
    </row>
    <row r="213" spans="1:13" ht="14.4">
      <c r="A213" s="4">
        <v>4026</v>
      </c>
      <c r="B213" s="1" t="s">
        <v>102</v>
      </c>
      <c r="C213" s="46">
        <v>1.0735980000000001</v>
      </c>
      <c r="D213" s="13">
        <v>1.3679297565393664</v>
      </c>
      <c r="E213" s="14">
        <v>0.91116301035996772</v>
      </c>
      <c r="F213" s="13">
        <v>0.61414630772345657</v>
      </c>
      <c r="G213" s="13">
        <v>1.134124170534512</v>
      </c>
      <c r="H213" s="13">
        <v>0.97186789156664966</v>
      </c>
      <c r="I213" s="13">
        <v>1.1834737043475514</v>
      </c>
      <c r="J213" s="13">
        <v>0.97146587119598848</v>
      </c>
      <c r="K213" s="13">
        <v>2.3041182865132193</v>
      </c>
      <c r="L213" s="15">
        <v>1.0059745499999999</v>
      </c>
      <c r="M213" s="16"/>
    </row>
    <row r="214" spans="1:13" ht="14.4">
      <c r="A214" s="4">
        <v>4028</v>
      </c>
      <c r="B214" s="1" t="s">
        <v>105</v>
      </c>
      <c r="C214" s="46">
        <v>1.1748035100000001</v>
      </c>
      <c r="D214" s="13">
        <v>1.4841209230891177</v>
      </c>
      <c r="E214" s="14">
        <v>0.97433227643653231</v>
      </c>
      <c r="F214" s="13">
        <v>0.76843826183391117</v>
      </c>
      <c r="G214" s="13">
        <v>1.4582412404393832</v>
      </c>
      <c r="H214" s="13">
        <v>0.84028785678929685</v>
      </c>
      <c r="I214" s="13">
        <v>1.3897556280811032</v>
      </c>
      <c r="J214" s="13">
        <v>0.5934620799530933</v>
      </c>
      <c r="K214" s="13">
        <v>3.8539952492883973</v>
      </c>
      <c r="L214" s="15">
        <v>0.44395632000000002</v>
      </c>
      <c r="M214" s="16"/>
    </row>
    <row r="215" spans="1:13" ht="14.4">
      <c r="A215" s="4">
        <v>4030</v>
      </c>
      <c r="B215" s="1" t="s">
        <v>106</v>
      </c>
      <c r="C215" s="46">
        <v>1.30656722</v>
      </c>
      <c r="D215" s="13">
        <v>1.4363764318488677</v>
      </c>
      <c r="E215" s="14">
        <v>1.2972316517087754</v>
      </c>
      <c r="F215" s="13">
        <v>0.79638681755570206</v>
      </c>
      <c r="G215" s="13">
        <v>1.9537264228484301</v>
      </c>
      <c r="H215" s="13">
        <v>0.73369145067976849</v>
      </c>
      <c r="I215" s="13">
        <v>1.7807716588256957</v>
      </c>
      <c r="J215" s="13">
        <v>0.78534823558996847</v>
      </c>
      <c r="K215" s="13">
        <v>3.5143115976823815</v>
      </c>
      <c r="L215" s="15">
        <v>0.26659142000000002</v>
      </c>
      <c r="M215" s="16"/>
    </row>
    <row r="216" spans="1:13" ht="14.4">
      <c r="A216" s="4">
        <v>4032</v>
      </c>
      <c r="B216" s="1" t="s">
        <v>107</v>
      </c>
      <c r="C216" s="46">
        <v>1.3361952100000001</v>
      </c>
      <c r="D216" s="13">
        <v>1.4757281548194021</v>
      </c>
      <c r="E216" s="14">
        <v>1.2813058522308574</v>
      </c>
      <c r="F216" s="13">
        <v>0.76398582290398243</v>
      </c>
      <c r="G216" s="13">
        <v>2.132267483543326</v>
      </c>
      <c r="H216" s="13">
        <v>0.75789365937744002</v>
      </c>
      <c r="I216" s="13">
        <v>1.809573790080319</v>
      </c>
      <c r="J216" s="13">
        <v>0.82452650229398905</v>
      </c>
      <c r="K216" s="13">
        <v>6.439793151515139</v>
      </c>
      <c r="L216" s="15">
        <v>0.22814422000000001</v>
      </c>
      <c r="M216" s="16"/>
    </row>
    <row r="217" spans="1:13" ht="14.4">
      <c r="A217" s="4">
        <v>4034</v>
      </c>
      <c r="B217" s="1" t="s">
        <v>108</v>
      </c>
      <c r="C217" s="46">
        <v>1.16680691</v>
      </c>
      <c r="D217" s="13">
        <v>1.3323546193034985</v>
      </c>
      <c r="E217" s="14">
        <v>1.0858398975662056</v>
      </c>
      <c r="F217" s="13">
        <v>0.75168507199156276</v>
      </c>
      <c r="G217" s="13">
        <v>1.5990692882619775</v>
      </c>
      <c r="H217" s="13">
        <v>0.80477114673649874</v>
      </c>
      <c r="I217" s="13">
        <v>1.4964435708261943</v>
      </c>
      <c r="J217" s="13">
        <v>0.69735165146060385</v>
      </c>
      <c r="K217" s="13">
        <v>4.8521252205904348</v>
      </c>
      <c r="L217" s="15">
        <v>0.39970577000000002</v>
      </c>
      <c r="M217" s="16"/>
    </row>
    <row r="218" spans="1:13" ht="14.4">
      <c r="A218" s="4">
        <v>4036</v>
      </c>
      <c r="B218" s="1" t="s">
        <v>109</v>
      </c>
      <c r="C218" s="46">
        <v>1.1385141000000001</v>
      </c>
      <c r="D218" s="13">
        <v>1.215737191522877</v>
      </c>
      <c r="E218" s="14">
        <v>1.1450367972482571</v>
      </c>
      <c r="F218" s="13">
        <v>0.92761517823095896</v>
      </c>
      <c r="G218" s="13">
        <v>1.3159039588514663</v>
      </c>
      <c r="H218" s="13">
        <v>0.75241981123035107</v>
      </c>
      <c r="I218" s="13">
        <v>1.4097850512789858</v>
      </c>
      <c r="J218" s="13">
        <v>0.79827416127477013</v>
      </c>
      <c r="K218" s="13">
        <v>4.0748787498460919</v>
      </c>
      <c r="L218" s="15">
        <v>0.69585799999999998</v>
      </c>
      <c r="M218" s="16"/>
    </row>
    <row r="219" spans="1:13" ht="14.4">
      <c r="A219" s="4">
        <v>4201</v>
      </c>
      <c r="B219" s="1" t="s">
        <v>110</v>
      </c>
      <c r="C219" s="46">
        <v>1.0660996899999999</v>
      </c>
      <c r="D219" s="13">
        <v>1.2966351505729918</v>
      </c>
      <c r="E219" s="14">
        <v>0.89875356824903996</v>
      </c>
      <c r="F219" s="13">
        <v>0.8034332265583054</v>
      </c>
      <c r="G219" s="13">
        <v>1.0481217927052546</v>
      </c>
      <c r="H219" s="13">
        <v>1.0766032063042437</v>
      </c>
      <c r="I219" s="13">
        <v>1.1248861887472643</v>
      </c>
      <c r="J219" s="13">
        <v>0.9667263238880438</v>
      </c>
      <c r="K219" s="13">
        <v>0.66261176384471476</v>
      </c>
      <c r="L219" s="15">
        <v>1.2428237900000001</v>
      </c>
      <c r="M219" s="16"/>
    </row>
    <row r="220" spans="1:13" ht="14.4">
      <c r="A220" s="4">
        <v>4202</v>
      </c>
      <c r="B220" s="1" t="s">
        <v>111</v>
      </c>
      <c r="C220" s="46">
        <v>0.99001041999999995</v>
      </c>
      <c r="D220" s="13">
        <v>0.93189469821650917</v>
      </c>
      <c r="E220" s="14">
        <v>1.0660995563737448</v>
      </c>
      <c r="F220" s="13">
        <v>1.0312788933638666</v>
      </c>
      <c r="G220" s="13">
        <v>0.96087233218401291</v>
      </c>
      <c r="H220" s="13">
        <v>0.95530638820987013</v>
      </c>
      <c r="I220" s="13">
        <v>0.96576062614917668</v>
      </c>
      <c r="J220" s="13">
        <v>1.0521700148324686</v>
      </c>
      <c r="K220" s="13">
        <v>0.67806087330373821</v>
      </c>
      <c r="L220" s="15">
        <v>4.4671291000000002</v>
      </c>
      <c r="M220" s="16"/>
    </row>
    <row r="221" spans="1:13" ht="14.4">
      <c r="A221" s="4">
        <v>4203</v>
      </c>
      <c r="B221" s="1" t="s">
        <v>112</v>
      </c>
      <c r="C221" s="46">
        <v>1.0068051899999999</v>
      </c>
      <c r="D221" s="13">
        <v>1.0537960814989895</v>
      </c>
      <c r="E221" s="14">
        <v>1.0058138162726082</v>
      </c>
      <c r="F221" s="13">
        <v>0.90033708827778347</v>
      </c>
      <c r="G221" s="13">
        <v>0.93765064251652286</v>
      </c>
      <c r="H221" s="13">
        <v>1.1091748333235274</v>
      </c>
      <c r="I221" s="13">
        <v>0.97493672334606296</v>
      </c>
      <c r="J221" s="13">
        <v>1.0874854560677243</v>
      </c>
      <c r="K221" s="13">
        <v>0.37907860512126335</v>
      </c>
      <c r="L221" s="15">
        <v>8.3807636300000006</v>
      </c>
      <c r="M221" s="16"/>
    </row>
    <row r="222" spans="1:13" ht="14.4">
      <c r="A222" s="4">
        <v>4204</v>
      </c>
      <c r="B222" s="1" t="s">
        <v>369</v>
      </c>
      <c r="C222" s="46">
        <v>0.98189663000000005</v>
      </c>
      <c r="D222" s="13">
        <v>0.92518777709405942</v>
      </c>
      <c r="E222" s="14">
        <v>1.034074747357618</v>
      </c>
      <c r="F222" s="13">
        <v>1.0400327438980188</v>
      </c>
      <c r="G222" s="13">
        <v>0.93478968574578158</v>
      </c>
      <c r="H222" s="13">
        <v>1.0814023921969587</v>
      </c>
      <c r="I222" s="13">
        <v>0.92883464432678498</v>
      </c>
      <c r="J222" s="13">
        <v>1.0368653561606656</v>
      </c>
      <c r="K222" s="13">
        <v>0.20409671796159401</v>
      </c>
      <c r="L222" s="15">
        <v>20.989268150000001</v>
      </c>
      <c r="M222" s="16"/>
    </row>
    <row r="223" spans="1:13" ht="14.4">
      <c r="A223" s="4">
        <v>4205</v>
      </c>
      <c r="B223" s="1" t="s">
        <v>370</v>
      </c>
      <c r="C223" s="46">
        <v>1.0382425900000001</v>
      </c>
      <c r="D223" s="13">
        <v>1.0752422193956523</v>
      </c>
      <c r="E223" s="14">
        <v>1.1015452271602599</v>
      </c>
      <c r="F223" s="13">
        <v>0.92571069319298704</v>
      </c>
      <c r="G223" s="13">
        <v>0.96084815265220513</v>
      </c>
      <c r="H223" s="13">
        <v>0.97156504552254441</v>
      </c>
      <c r="I223" s="13">
        <v>1.0268086817532893</v>
      </c>
      <c r="J223" s="13">
        <v>0.99424374018868944</v>
      </c>
      <c r="K223" s="13">
        <v>1.6634243082605542</v>
      </c>
      <c r="L223" s="15">
        <v>4.27235414</v>
      </c>
      <c r="M223" s="16"/>
    </row>
    <row r="224" spans="1:13" ht="14.4">
      <c r="A224" s="4">
        <v>4206</v>
      </c>
      <c r="B224" s="1" t="s">
        <v>123</v>
      </c>
      <c r="C224" s="46">
        <v>1.0544757</v>
      </c>
      <c r="D224" s="13">
        <v>1.1376731588919535</v>
      </c>
      <c r="E224" s="14">
        <v>1.0816546363694404</v>
      </c>
      <c r="F224" s="13">
        <v>0.93671399624975471</v>
      </c>
      <c r="G224" s="13">
        <v>1.0108714316147394</v>
      </c>
      <c r="H224" s="13">
        <v>0.83682549292414932</v>
      </c>
      <c r="I224" s="13">
        <v>1.0549500443516442</v>
      </c>
      <c r="J224" s="13">
        <v>0.92542746719764035</v>
      </c>
      <c r="K224" s="13">
        <v>2.1708039903454961</v>
      </c>
      <c r="L224" s="15">
        <v>1.79885732</v>
      </c>
      <c r="M224" s="16"/>
    </row>
    <row r="225" spans="1:13" ht="14.4">
      <c r="A225" s="4">
        <v>4207</v>
      </c>
      <c r="B225" s="1" t="s">
        <v>124</v>
      </c>
      <c r="C225" s="46">
        <v>1.1007426</v>
      </c>
      <c r="D225" s="13">
        <v>1.2064145632280776</v>
      </c>
      <c r="E225" s="14">
        <v>1.0777384985428085</v>
      </c>
      <c r="F225" s="13">
        <v>1.0286833768636443</v>
      </c>
      <c r="G225" s="13">
        <v>1.0218395442396653</v>
      </c>
      <c r="H225" s="13">
        <v>0.9057432553265452</v>
      </c>
      <c r="I225" s="13">
        <v>1.0816320894091596</v>
      </c>
      <c r="J225" s="13">
        <v>0.99888768856408527</v>
      </c>
      <c r="K225" s="13">
        <v>1.4582529636311623</v>
      </c>
      <c r="L225" s="15">
        <v>1.6833343700000001</v>
      </c>
      <c r="M225" s="16"/>
    </row>
    <row r="226" spans="1:13" ht="14.4">
      <c r="A226" s="4">
        <v>4211</v>
      </c>
      <c r="B226" s="1" t="s">
        <v>113</v>
      </c>
      <c r="C226" s="46">
        <v>1.1262535899999999</v>
      </c>
      <c r="D226" s="13">
        <v>1.3148946251526208</v>
      </c>
      <c r="E226" s="14">
        <v>0.98777778273558725</v>
      </c>
      <c r="F226" s="13">
        <v>0.72646993726302012</v>
      </c>
      <c r="G226" s="13">
        <v>1.3946899878652905</v>
      </c>
      <c r="H226" s="13">
        <v>1.0727978106084559</v>
      </c>
      <c r="I226" s="13">
        <v>1.3201501434138474</v>
      </c>
      <c r="J226" s="13">
        <v>1.001948672481459</v>
      </c>
      <c r="K226" s="13">
        <v>2.0072543865707257</v>
      </c>
      <c r="L226" s="15">
        <v>0.44014787</v>
      </c>
      <c r="M226" s="16"/>
    </row>
    <row r="227" spans="1:13" ht="14.4">
      <c r="A227" s="4">
        <v>4212</v>
      </c>
      <c r="B227" s="1" t="s">
        <v>347</v>
      </c>
      <c r="C227" s="46">
        <v>1.1577481199999999</v>
      </c>
      <c r="D227" s="13">
        <v>1.1215083428543047</v>
      </c>
      <c r="E227" s="14">
        <v>1.2735851673679199</v>
      </c>
      <c r="F227" s="13">
        <v>0.9524273901130702</v>
      </c>
      <c r="G227" s="13">
        <v>1.4988518444765573</v>
      </c>
      <c r="H227" s="13">
        <v>0.92100797472554163</v>
      </c>
      <c r="I227" s="13">
        <v>1.3835836934789436</v>
      </c>
      <c r="J227" s="13">
        <v>0.82865209288702346</v>
      </c>
      <c r="K227" s="13">
        <v>1.7900908833564064</v>
      </c>
      <c r="L227" s="15">
        <v>0.39553461000000001</v>
      </c>
      <c r="M227" s="16"/>
    </row>
    <row r="228" spans="1:13" ht="14.4">
      <c r="A228" s="4">
        <v>4213</v>
      </c>
      <c r="B228" s="1" t="s">
        <v>114</v>
      </c>
      <c r="C228" s="46">
        <v>1.0763498</v>
      </c>
      <c r="D228" s="13">
        <v>1.2290554530166986</v>
      </c>
      <c r="E228" s="14">
        <v>1.0000160324186782</v>
      </c>
      <c r="F228" s="13">
        <v>0.8338822845042797</v>
      </c>
      <c r="G228" s="13">
        <v>1.0733837565578281</v>
      </c>
      <c r="H228" s="13">
        <v>1.0301658298514609</v>
      </c>
      <c r="I228" s="13">
        <v>1.1608335186080829</v>
      </c>
      <c r="J228" s="13">
        <v>1.029819000827942</v>
      </c>
      <c r="K228" s="13">
        <v>1.1344142526050192</v>
      </c>
      <c r="L228" s="15">
        <v>1.13002117</v>
      </c>
      <c r="M228" s="16"/>
    </row>
    <row r="229" spans="1:13" ht="14.4">
      <c r="A229" s="4">
        <v>4214</v>
      </c>
      <c r="B229" s="1" t="s">
        <v>115</v>
      </c>
      <c r="C229" s="46">
        <v>1.0406723</v>
      </c>
      <c r="D229" s="13">
        <v>0.93318300757799366</v>
      </c>
      <c r="E229" s="14">
        <v>1.1377142299886043</v>
      </c>
      <c r="F229" s="13">
        <v>1.1059766780793778</v>
      </c>
      <c r="G229" s="13">
        <v>1.0847694012526634</v>
      </c>
      <c r="H229" s="13">
        <v>0.95017194545427386</v>
      </c>
      <c r="I229" s="13">
        <v>1.0881635949862125</v>
      </c>
      <c r="J229" s="13">
        <v>1.0993688137807389</v>
      </c>
      <c r="K229" s="13">
        <v>1.5012035726976447</v>
      </c>
      <c r="L229" s="15">
        <v>1.13002117</v>
      </c>
      <c r="M229" s="16"/>
    </row>
    <row r="230" spans="1:13" ht="14.4">
      <c r="A230" s="4">
        <v>4215</v>
      </c>
      <c r="B230" s="1" t="s">
        <v>116</v>
      </c>
      <c r="C230" s="46">
        <v>0.99956151000000004</v>
      </c>
      <c r="D230" s="13">
        <v>0.95934814899637633</v>
      </c>
      <c r="E230" s="14">
        <v>1.1552899032280179</v>
      </c>
      <c r="F230" s="13">
        <v>0.90870311906098655</v>
      </c>
      <c r="G230" s="13">
        <v>0.99813279852437053</v>
      </c>
      <c r="H230" s="13">
        <v>0.85443099218923257</v>
      </c>
      <c r="I230" s="13">
        <v>1.024312623367998</v>
      </c>
      <c r="J230" s="13">
        <v>0.95401632813404902</v>
      </c>
      <c r="K230" s="13">
        <v>0.59892213609749523</v>
      </c>
      <c r="L230" s="15">
        <v>2.0803198200000002</v>
      </c>
      <c r="M230" s="16"/>
    </row>
    <row r="231" spans="1:13" ht="14.4">
      <c r="A231" s="4">
        <v>4216</v>
      </c>
      <c r="B231" s="1" t="s">
        <v>117</v>
      </c>
      <c r="C231" s="46">
        <v>1.0911333400000001</v>
      </c>
      <c r="D231" s="13">
        <v>0.99838224773895357</v>
      </c>
      <c r="E231" s="14">
        <v>1.2914245427501996</v>
      </c>
      <c r="F231" s="13">
        <v>1.0434992705731481</v>
      </c>
      <c r="G231" s="13">
        <v>1.1159099098568839</v>
      </c>
      <c r="H231" s="13">
        <v>0.88488765689517346</v>
      </c>
      <c r="I231" s="13">
        <v>1.1381299925214907</v>
      </c>
      <c r="J231" s="13">
        <v>1.0136883230983602</v>
      </c>
      <c r="K231" s="13">
        <v>1.9313187373103839</v>
      </c>
      <c r="L231" s="15">
        <v>0.98620688999999995</v>
      </c>
      <c r="M231" s="16"/>
    </row>
    <row r="232" spans="1:13" ht="14.4">
      <c r="A232" s="4">
        <v>4217</v>
      </c>
      <c r="B232" s="1" t="s">
        <v>118</v>
      </c>
      <c r="C232" s="46">
        <v>1.41207145</v>
      </c>
      <c r="D232" s="13">
        <v>1.7112735582443241</v>
      </c>
      <c r="E232" s="14">
        <v>1.1801524103774677</v>
      </c>
      <c r="F232" s="13">
        <v>1.0034178016030533</v>
      </c>
      <c r="G232" s="13">
        <v>1.7747801882889711</v>
      </c>
      <c r="H232" s="13">
        <v>1.0598992002745218</v>
      </c>
      <c r="I232" s="13">
        <v>1.6541938705230539</v>
      </c>
      <c r="J232" s="13">
        <v>0.90860151591523286</v>
      </c>
      <c r="K232" s="13">
        <v>4.7175473864391027</v>
      </c>
      <c r="L232" s="15">
        <v>0.32353679000000002</v>
      </c>
      <c r="M232" s="16"/>
    </row>
    <row r="233" spans="1:13" ht="14.4">
      <c r="A233" s="4">
        <v>4218</v>
      </c>
      <c r="B233" s="1" t="s">
        <v>119</v>
      </c>
      <c r="C233" s="46">
        <v>1.3273263500000001</v>
      </c>
      <c r="D233" s="13">
        <v>1.1562852356934836</v>
      </c>
      <c r="E233" s="14">
        <v>1.5620520619881466</v>
      </c>
      <c r="F233" s="13">
        <v>1.0421583180966054</v>
      </c>
      <c r="G233" s="13">
        <v>1.8711142798593035</v>
      </c>
      <c r="H233" s="13">
        <v>1.049199596194532</v>
      </c>
      <c r="I233" s="13">
        <v>1.6637414064048917</v>
      </c>
      <c r="J233" s="13">
        <v>1.2272163183731111</v>
      </c>
      <c r="K233" s="13">
        <v>2.9603449147579819</v>
      </c>
      <c r="L233" s="15">
        <v>0.24555426999999999</v>
      </c>
      <c r="M233" s="16"/>
    </row>
    <row r="234" spans="1:13" ht="14.4">
      <c r="A234" s="4">
        <v>4219</v>
      </c>
      <c r="B234" s="1" t="s">
        <v>348</v>
      </c>
      <c r="C234" s="46">
        <v>1.09091874</v>
      </c>
      <c r="D234" s="13">
        <v>1.0313230797398403</v>
      </c>
      <c r="E234" s="14">
        <v>1.244574527066016</v>
      </c>
      <c r="F234" s="13">
        <v>0.9136386528606224</v>
      </c>
      <c r="G234" s="13">
        <v>1.2049872585957928</v>
      </c>
      <c r="H234" s="13">
        <v>0.95626625514322017</v>
      </c>
      <c r="I234" s="13">
        <v>1.1684456365131415</v>
      </c>
      <c r="J234" s="13">
        <v>1.155303171943044</v>
      </c>
      <c r="K234" s="13">
        <v>2.4230006106865551</v>
      </c>
      <c r="L234" s="15">
        <v>0.71798328</v>
      </c>
      <c r="M234" s="16"/>
    </row>
    <row r="235" spans="1:13" ht="14.4">
      <c r="A235" s="4">
        <v>4220</v>
      </c>
      <c r="B235" s="1" t="s">
        <v>120</v>
      </c>
      <c r="C235" s="46">
        <v>1.3233064999999999</v>
      </c>
      <c r="D235" s="13">
        <v>1.4517497974233449</v>
      </c>
      <c r="E235" s="14">
        <v>1.1920475187325397</v>
      </c>
      <c r="F235" s="13">
        <v>0.64638041043438743</v>
      </c>
      <c r="G235" s="13">
        <v>2.2260017086973316</v>
      </c>
      <c r="H235" s="13">
        <v>0.95460115462162132</v>
      </c>
      <c r="I235" s="13">
        <v>1.9419210367495989</v>
      </c>
      <c r="J235" s="13">
        <v>1.050576010431671</v>
      </c>
      <c r="K235" s="13">
        <v>6.2556741814643733</v>
      </c>
      <c r="L235" s="15">
        <v>0.21073417</v>
      </c>
      <c r="M235" s="16"/>
    </row>
    <row r="236" spans="1:13" ht="14.4">
      <c r="A236" s="4">
        <v>4221</v>
      </c>
      <c r="B236" s="1" t="s">
        <v>121</v>
      </c>
      <c r="C236" s="46">
        <v>1.2818609700000001</v>
      </c>
      <c r="D236" s="13">
        <v>1.3880425708140272</v>
      </c>
      <c r="E236" s="14">
        <v>1.027374570390303</v>
      </c>
      <c r="F236" s="13">
        <v>0.95496371506534861</v>
      </c>
      <c r="G236" s="13">
        <v>2.1894327195381815</v>
      </c>
      <c r="H236" s="13">
        <v>0.88807883813440269</v>
      </c>
      <c r="I236" s="13">
        <v>1.8367083184756579</v>
      </c>
      <c r="J236" s="13">
        <v>0.69156084706713872</v>
      </c>
      <c r="K236" s="13">
        <v>6.8612617154218167</v>
      </c>
      <c r="L236" s="15">
        <v>0.217807</v>
      </c>
      <c r="M236" s="16"/>
    </row>
    <row r="237" spans="1:13" ht="14.4">
      <c r="A237" s="4">
        <v>4222</v>
      </c>
      <c r="B237" s="1" t="s">
        <v>122</v>
      </c>
      <c r="C237" s="46">
        <v>1.23635502</v>
      </c>
      <c r="D237" s="13">
        <v>1.1544740108928009</v>
      </c>
      <c r="E237" s="14">
        <v>1.1866855693498926</v>
      </c>
      <c r="F237" s="13">
        <v>0.80882420155127366</v>
      </c>
      <c r="G237" s="13">
        <v>2.445226736616279</v>
      </c>
      <c r="H237" s="13">
        <v>0.89090721317447819</v>
      </c>
      <c r="I237" s="13">
        <v>2.0143406354436046</v>
      </c>
      <c r="J237" s="13">
        <v>0.64858062683667583</v>
      </c>
      <c r="K237" s="13">
        <v>2.9565641211587232</v>
      </c>
      <c r="L237" s="15">
        <v>0.18262418999999999</v>
      </c>
      <c r="M237" s="16"/>
    </row>
    <row r="238" spans="1:13" ht="14.4">
      <c r="A238" s="4">
        <v>4223</v>
      </c>
      <c r="B238" s="1" t="s">
        <v>125</v>
      </c>
      <c r="C238" s="46">
        <v>1.0252701200000001</v>
      </c>
      <c r="D238" s="13">
        <v>0.96104621078186658</v>
      </c>
      <c r="E238" s="14">
        <v>1.1294315114347158</v>
      </c>
      <c r="F238" s="13">
        <v>1.0506831657212377</v>
      </c>
      <c r="G238" s="13">
        <v>0.98697308295242381</v>
      </c>
      <c r="H238" s="13">
        <v>0.99646928010880109</v>
      </c>
      <c r="I238" s="13">
        <v>0.99759341859557682</v>
      </c>
      <c r="J238" s="13">
        <v>1.0513845200964482</v>
      </c>
      <c r="K238" s="13">
        <v>0.7129956735067764</v>
      </c>
      <c r="L238" s="15">
        <v>2.7912302699999998</v>
      </c>
      <c r="M238" s="16"/>
    </row>
    <row r="239" spans="1:13" ht="14.4">
      <c r="A239" s="4">
        <v>4224</v>
      </c>
      <c r="B239" s="1" t="s">
        <v>126</v>
      </c>
      <c r="C239" s="46">
        <v>1.41365367</v>
      </c>
      <c r="D239" s="13">
        <v>1.4026131959158665</v>
      </c>
      <c r="E239" s="14">
        <v>1.3636285399661645</v>
      </c>
      <c r="F239" s="13">
        <v>0.8897339694008628</v>
      </c>
      <c r="G239" s="13">
        <v>2.6122731371704013</v>
      </c>
      <c r="H239" s="13">
        <v>0.78502516006764078</v>
      </c>
      <c r="I239" s="13">
        <v>2.0634774408593546</v>
      </c>
      <c r="J239" s="13">
        <v>0.97213379972363545</v>
      </c>
      <c r="K239" s="13">
        <v>7.5593476180161217</v>
      </c>
      <c r="L239" s="15">
        <v>0.16503277999999999</v>
      </c>
      <c r="M239" s="16"/>
    </row>
    <row r="240" spans="1:13" ht="14.4">
      <c r="A240" s="4">
        <v>4225</v>
      </c>
      <c r="B240" s="1" t="s">
        <v>371</v>
      </c>
      <c r="C240" s="46">
        <v>1.09719046</v>
      </c>
      <c r="D240" s="13">
        <v>1.0224293433612275</v>
      </c>
      <c r="E240" s="14">
        <v>1.282582806647059</v>
      </c>
      <c r="F240" s="13">
        <v>1.0592319555822629</v>
      </c>
      <c r="G240" s="13">
        <v>1.0196055519636182</v>
      </c>
      <c r="H240" s="13">
        <v>0.92388729965937544</v>
      </c>
      <c r="I240" s="13">
        <v>1.1214563192991589</v>
      </c>
      <c r="J240" s="13">
        <v>1.0951379180713725</v>
      </c>
      <c r="K240" s="13">
        <v>2.0702099309836717</v>
      </c>
      <c r="L240" s="15">
        <v>1.9622579099999999</v>
      </c>
      <c r="M240" s="16"/>
    </row>
    <row r="241" spans="1:13" ht="14.4">
      <c r="A241" s="4">
        <v>4226</v>
      </c>
      <c r="B241" s="1" t="s">
        <v>127</v>
      </c>
      <c r="C241" s="46">
        <v>1.2918109099999999</v>
      </c>
      <c r="D241" s="13">
        <v>1.3906492388824194</v>
      </c>
      <c r="E241" s="14">
        <v>1.323188755767337</v>
      </c>
      <c r="F241" s="13">
        <v>1.0013994342582075</v>
      </c>
      <c r="G241" s="13">
        <v>1.6908808437390628</v>
      </c>
      <c r="H241" s="13">
        <v>0.78025230129147438</v>
      </c>
      <c r="I241" s="13">
        <v>1.495139213200378</v>
      </c>
      <c r="J241" s="13">
        <v>0.72329188539090095</v>
      </c>
      <c r="K241" s="13">
        <v>5.2915602965430644</v>
      </c>
      <c r="L241" s="15">
        <v>0.32117918000000001</v>
      </c>
      <c r="M241" s="16"/>
    </row>
    <row r="242" spans="1:13" ht="14.4">
      <c r="A242" s="4">
        <v>4227</v>
      </c>
      <c r="B242" s="1" t="s">
        <v>128</v>
      </c>
      <c r="C242" s="46">
        <v>1.12206849</v>
      </c>
      <c r="D242" s="13">
        <v>1.2057960262384597</v>
      </c>
      <c r="E242" s="14">
        <v>1.1675530533183844</v>
      </c>
      <c r="F242" s="13">
        <v>0.90767739534097525</v>
      </c>
      <c r="G242" s="13">
        <v>1.1004179143445096</v>
      </c>
      <c r="H242" s="13">
        <v>0.95167702730180981</v>
      </c>
      <c r="I242" s="13">
        <v>1.1485587306227178</v>
      </c>
      <c r="J242" s="13">
        <v>1.0540646948390631</v>
      </c>
      <c r="K242" s="13">
        <v>3.2688076503536401</v>
      </c>
      <c r="L242" s="15">
        <v>1.0979213800000001</v>
      </c>
      <c r="M242" s="16"/>
    </row>
    <row r="243" spans="1:13" ht="14.4">
      <c r="A243" s="4">
        <v>4228</v>
      </c>
      <c r="B243" s="1" t="s">
        <v>129</v>
      </c>
      <c r="C243" s="46">
        <v>1.2164847999999999</v>
      </c>
      <c r="D243" s="13">
        <v>1.2091661183293512</v>
      </c>
      <c r="E243" s="14">
        <v>1.2822355939692878</v>
      </c>
      <c r="F243" s="13">
        <v>0.9365100184616536</v>
      </c>
      <c r="G243" s="13">
        <v>1.7472893291657916</v>
      </c>
      <c r="H243" s="13">
        <v>0.70335390668400299</v>
      </c>
      <c r="I243" s="13">
        <v>1.5551068131410462</v>
      </c>
      <c r="J243" s="13">
        <v>0.85059794848236425</v>
      </c>
      <c r="K243" s="13">
        <v>5.5987753962782518</v>
      </c>
      <c r="L243" s="15">
        <v>0.33731974999999997</v>
      </c>
      <c r="M243" s="16"/>
    </row>
    <row r="244" spans="1:13" ht="14.4">
      <c r="A244" s="4">
        <v>4601</v>
      </c>
      <c r="B244" s="1" t="s">
        <v>152</v>
      </c>
      <c r="C244" s="46">
        <v>0.94976090000000002</v>
      </c>
      <c r="D244" s="13">
        <v>0.94726088347034176</v>
      </c>
      <c r="E244" s="14">
        <v>0.90246825343386627</v>
      </c>
      <c r="F244" s="13">
        <v>1.0356529767968274</v>
      </c>
      <c r="G244" s="13">
        <v>0.92966150029375605</v>
      </c>
      <c r="H244" s="13">
        <v>1.0081299017859964</v>
      </c>
      <c r="I244" s="13">
        <v>0.9194254733626257</v>
      </c>
      <c r="J244" s="13">
        <v>0.97566584326415162</v>
      </c>
      <c r="K244" s="13">
        <v>6.7716835823470517E-2</v>
      </c>
      <c r="L244" s="15">
        <v>52.650172580000003</v>
      </c>
      <c r="M244" s="16"/>
    </row>
    <row r="245" spans="1:13" ht="14.4">
      <c r="A245" s="4">
        <v>4602</v>
      </c>
      <c r="B245" s="1" t="s">
        <v>372</v>
      </c>
      <c r="C245" s="46">
        <v>1.04738851</v>
      </c>
      <c r="D245" s="13">
        <v>1.1126758011582829</v>
      </c>
      <c r="E245" s="14">
        <v>1.1231238159703967</v>
      </c>
      <c r="F245" s="13">
        <v>0.90450915923118291</v>
      </c>
      <c r="G245" s="13">
        <v>0.9754995148480089</v>
      </c>
      <c r="H245" s="13">
        <v>0.84182469810410865</v>
      </c>
      <c r="I245" s="13">
        <v>1.0525021148319333</v>
      </c>
      <c r="J245" s="13">
        <v>0.95895389994912283</v>
      </c>
      <c r="K245" s="13">
        <v>1.2410314634161006</v>
      </c>
      <c r="L245" s="15">
        <v>3.1247415699999999</v>
      </c>
      <c r="M245" s="16"/>
    </row>
    <row r="246" spans="1:13" ht="14.4">
      <c r="A246" s="4">
        <v>4611</v>
      </c>
      <c r="B246" s="1" t="s">
        <v>153</v>
      </c>
      <c r="C246" s="46">
        <v>1.14256928</v>
      </c>
      <c r="D246" s="13">
        <v>1.2311584069310393</v>
      </c>
      <c r="E246" s="14">
        <v>1.1587572287569849</v>
      </c>
      <c r="F246" s="13">
        <v>1.0008099474167054</v>
      </c>
      <c r="G246" s="13">
        <v>1.2086370275805778</v>
      </c>
      <c r="H246" s="13">
        <v>0.70369513706995956</v>
      </c>
      <c r="I246" s="13">
        <v>1.2454516612386968</v>
      </c>
      <c r="J246" s="13">
        <v>0.91831596402912896</v>
      </c>
      <c r="K246" s="13">
        <v>4.6760502716436241</v>
      </c>
      <c r="L246" s="15">
        <v>0.73847636000000005</v>
      </c>
      <c r="M246" s="16"/>
    </row>
    <row r="247" spans="1:13" ht="14.4">
      <c r="A247" s="4">
        <v>4612</v>
      </c>
      <c r="B247" s="1" t="s">
        <v>154</v>
      </c>
      <c r="C247" s="46">
        <v>1.08773308</v>
      </c>
      <c r="D247" s="13">
        <v>1.0306485893854247</v>
      </c>
      <c r="E247" s="14">
        <v>1.2522109914681752</v>
      </c>
      <c r="F247" s="13">
        <v>1.0463401679034878</v>
      </c>
      <c r="G247" s="13">
        <v>1.1135076911488513</v>
      </c>
      <c r="H247" s="13">
        <v>0.72660253932706864</v>
      </c>
      <c r="I247" s="13">
        <v>1.1503437333545841</v>
      </c>
      <c r="J247" s="13">
        <v>0.99012198002948315</v>
      </c>
      <c r="K247" s="13">
        <v>3.3836535169475055</v>
      </c>
      <c r="L247" s="15">
        <v>1.04405904</v>
      </c>
      <c r="M247" s="16"/>
    </row>
    <row r="248" spans="1:13" ht="14.4">
      <c r="A248" s="4">
        <v>4613</v>
      </c>
      <c r="B248" s="1" t="s">
        <v>155</v>
      </c>
      <c r="C248" s="46">
        <v>1.04592504</v>
      </c>
      <c r="D248" s="13">
        <v>1.0290327474577203</v>
      </c>
      <c r="E248" s="14">
        <v>1.1857668209893049</v>
      </c>
      <c r="F248" s="13">
        <v>1.0476912695077092</v>
      </c>
      <c r="G248" s="13">
        <v>1.0062131391863254</v>
      </c>
      <c r="H248" s="13">
        <v>0.69961295132971302</v>
      </c>
      <c r="I248" s="13">
        <v>1.0456476064145925</v>
      </c>
      <c r="J248" s="13">
        <v>0.87830762749649161</v>
      </c>
      <c r="K248" s="13">
        <v>1.3295506854951227</v>
      </c>
      <c r="L248" s="15">
        <v>2.2194188800000001</v>
      </c>
      <c r="M248" s="16"/>
    </row>
    <row r="249" spans="1:13" ht="14.4">
      <c r="A249" s="4">
        <v>4614</v>
      </c>
      <c r="B249" s="1" t="s">
        <v>156</v>
      </c>
      <c r="C249" s="46">
        <v>1.0067888899999999</v>
      </c>
      <c r="D249" s="13">
        <v>0.96413859257767931</v>
      </c>
      <c r="E249" s="14">
        <v>1.1313360204984668</v>
      </c>
      <c r="F249" s="13">
        <v>1.0342621588501939</v>
      </c>
      <c r="G249" s="13">
        <v>0.96942303783816497</v>
      </c>
      <c r="H249" s="13">
        <v>0.77305738434334281</v>
      </c>
      <c r="I249" s="13">
        <v>0.97023514342538197</v>
      </c>
      <c r="J249" s="13">
        <v>1.0070702872934005</v>
      </c>
      <c r="K249" s="13">
        <v>0.44847964429156933</v>
      </c>
      <c r="L249" s="15">
        <v>3.48382389</v>
      </c>
      <c r="M249" s="16"/>
    </row>
    <row r="250" spans="1:13" ht="14.4">
      <c r="A250" s="4">
        <v>4615</v>
      </c>
      <c r="B250" s="1" t="s">
        <v>157</v>
      </c>
      <c r="C250" s="46">
        <v>1.0748709599999999</v>
      </c>
      <c r="D250" s="13">
        <v>1.0725435111663899</v>
      </c>
      <c r="E250" s="14">
        <v>1.1810260833850246</v>
      </c>
      <c r="F250" s="13">
        <v>0.89909122749119919</v>
      </c>
      <c r="G250" s="13">
        <v>1.2710662102709682</v>
      </c>
      <c r="H250" s="13">
        <v>0.70951035835067899</v>
      </c>
      <c r="I250" s="13">
        <v>1.2256757867081363</v>
      </c>
      <c r="J250" s="13">
        <v>0.91480140216608752</v>
      </c>
      <c r="K250" s="13">
        <v>2.7785526455016609</v>
      </c>
      <c r="L250" s="15">
        <v>0.57997235000000003</v>
      </c>
      <c r="M250" s="16"/>
    </row>
    <row r="251" spans="1:13" ht="14.4">
      <c r="A251" s="4">
        <v>4616</v>
      </c>
      <c r="B251" s="1" t="s">
        <v>158</v>
      </c>
      <c r="C251" s="46">
        <v>1.22308247</v>
      </c>
      <c r="D251" s="13">
        <v>1.3920699694548322</v>
      </c>
      <c r="E251" s="14">
        <v>1.1145647254842319</v>
      </c>
      <c r="F251" s="13">
        <v>1.0688665930456096</v>
      </c>
      <c r="G251" s="13">
        <v>1.4065340514304157</v>
      </c>
      <c r="H251" s="13">
        <v>0.67836266746205398</v>
      </c>
      <c r="I251" s="13">
        <v>1.4112483339808792</v>
      </c>
      <c r="J251" s="13">
        <v>0.83369017206032869</v>
      </c>
      <c r="K251" s="13">
        <v>4.9478995313468523</v>
      </c>
      <c r="L251" s="15">
        <v>0.52864897</v>
      </c>
      <c r="M251" s="16"/>
    </row>
    <row r="252" spans="1:13" ht="14.4">
      <c r="A252" s="4">
        <v>4617</v>
      </c>
      <c r="B252" s="1" t="s">
        <v>159</v>
      </c>
      <c r="C252" s="46">
        <v>1.0520855499999999</v>
      </c>
      <c r="D252" s="13">
        <v>1.1921272181257274</v>
      </c>
      <c r="E252" s="14">
        <v>1.0321942528022277</v>
      </c>
      <c r="F252" s="13">
        <v>0.89508101932041972</v>
      </c>
      <c r="G252" s="13">
        <v>0.998662997264125</v>
      </c>
      <c r="H252" s="13">
        <v>0.73754981511492024</v>
      </c>
      <c r="I252" s="13">
        <v>1.1049504298846271</v>
      </c>
      <c r="J252" s="13">
        <v>0.89018028026081542</v>
      </c>
      <c r="K252" s="13">
        <v>2.536324514195238</v>
      </c>
      <c r="L252" s="15">
        <v>2.3710314100000001</v>
      </c>
      <c r="M252" s="16"/>
    </row>
    <row r="253" spans="1:13" ht="14.4">
      <c r="A253" s="4">
        <v>4618</v>
      </c>
      <c r="B253" s="1" t="s">
        <v>373</v>
      </c>
      <c r="C253" s="46">
        <v>1.0876632100000001</v>
      </c>
      <c r="D253" s="13">
        <v>1.2998404852859238</v>
      </c>
      <c r="E253" s="14">
        <v>1.029349021430348</v>
      </c>
      <c r="F253" s="13">
        <v>0.82329031478977499</v>
      </c>
      <c r="G253" s="13">
        <v>1.022578127340203</v>
      </c>
      <c r="H253" s="13">
        <v>0.76786108678848475</v>
      </c>
      <c r="I253" s="13">
        <v>1.154201107616514</v>
      </c>
      <c r="J253" s="13">
        <v>0.86666171032209083</v>
      </c>
      <c r="K253" s="13">
        <v>3.9688876878398118</v>
      </c>
      <c r="L253" s="15">
        <v>2.0202914199999999</v>
      </c>
      <c r="M253" s="16"/>
    </row>
    <row r="254" spans="1:13" ht="14.4">
      <c r="A254" s="4">
        <v>4619</v>
      </c>
      <c r="B254" s="1" t="s">
        <v>160</v>
      </c>
      <c r="C254" s="46">
        <v>1.3394318000000001</v>
      </c>
      <c r="D254" s="13">
        <v>1.3704589724764331</v>
      </c>
      <c r="E254" s="14">
        <v>1.1578486093109319</v>
      </c>
      <c r="F254" s="13">
        <v>1.1045784150229061</v>
      </c>
      <c r="G254" s="13">
        <v>2.5087736347211766</v>
      </c>
      <c r="H254" s="13">
        <v>0.59828147712943669</v>
      </c>
      <c r="I254" s="13">
        <v>1.9651988514377055</v>
      </c>
      <c r="J254" s="13">
        <v>0.59231336141173041</v>
      </c>
      <c r="K254" s="13">
        <v>4.1628396856405736</v>
      </c>
      <c r="L254" s="15">
        <v>0.17464457999999999</v>
      </c>
      <c r="M254" s="16"/>
    </row>
    <row r="255" spans="1:13" ht="14.4">
      <c r="A255" s="4">
        <v>4620</v>
      </c>
      <c r="B255" s="1" t="s">
        <v>161</v>
      </c>
      <c r="C255" s="46">
        <v>1.38160186</v>
      </c>
      <c r="D255" s="13">
        <v>1.4469922267081057</v>
      </c>
      <c r="E255" s="14">
        <v>1.3246931282854004</v>
      </c>
      <c r="F255" s="13">
        <v>0.85639545150742302</v>
      </c>
      <c r="G255" s="13">
        <v>2.3326420247043029</v>
      </c>
      <c r="H255" s="13">
        <v>0.80183529983741486</v>
      </c>
      <c r="I255" s="13">
        <v>1.9039483229775787</v>
      </c>
      <c r="J255" s="13">
        <v>0.94952813163947292</v>
      </c>
      <c r="K255" s="13">
        <v>7.1699435002186611</v>
      </c>
      <c r="L255" s="15">
        <v>0.19586307999999999</v>
      </c>
      <c r="M255" s="16"/>
    </row>
    <row r="256" spans="1:13" ht="14.4">
      <c r="A256" s="4">
        <v>4621</v>
      </c>
      <c r="B256" s="1" t="s">
        <v>374</v>
      </c>
      <c r="C256" s="46">
        <v>1.0740921800000001</v>
      </c>
      <c r="D256" s="13">
        <v>1.1891030489402943</v>
      </c>
      <c r="E256" s="14">
        <v>1.0460437471602402</v>
      </c>
      <c r="F256" s="13">
        <v>1.0332702635171811</v>
      </c>
      <c r="G256" s="13">
        <v>0.97976220958627958</v>
      </c>
      <c r="H256" s="13">
        <v>0.75445397710782691</v>
      </c>
      <c r="I256" s="13">
        <v>1.0737443625887801</v>
      </c>
      <c r="J256" s="13">
        <v>0.88604503888901254</v>
      </c>
      <c r="K256" s="13">
        <v>3.0519424519318581</v>
      </c>
      <c r="L256" s="15">
        <v>2.9419360299999999</v>
      </c>
      <c r="M256" s="16"/>
    </row>
    <row r="257" spans="1:13" ht="14.4">
      <c r="A257" s="4">
        <v>4622</v>
      </c>
      <c r="B257" s="1" t="s">
        <v>162</v>
      </c>
      <c r="C257" s="46">
        <v>1.11471254</v>
      </c>
      <c r="D257" s="13">
        <v>1.2829668688790032</v>
      </c>
      <c r="E257" s="14">
        <v>1.0867234437215672</v>
      </c>
      <c r="F257" s="13">
        <v>0.99326800996674924</v>
      </c>
      <c r="G257" s="13">
        <v>1.0390094300750248</v>
      </c>
      <c r="H257" s="13">
        <v>0.70802081091147895</v>
      </c>
      <c r="I257" s="13">
        <v>1.1381134086564406</v>
      </c>
      <c r="J257" s="13">
        <v>0.81896933631855617</v>
      </c>
      <c r="K257" s="13">
        <v>2.7609046514586275</v>
      </c>
      <c r="L257" s="15">
        <v>1.5464115700000001</v>
      </c>
      <c r="M257" s="16"/>
    </row>
    <row r="258" spans="1:13" ht="14.4">
      <c r="A258" s="4">
        <v>4623</v>
      </c>
      <c r="B258" s="1" t="s">
        <v>163</v>
      </c>
      <c r="C258" s="46">
        <v>1.1306869900000001</v>
      </c>
      <c r="D258" s="13">
        <v>1.2434039889845978</v>
      </c>
      <c r="E258" s="14">
        <v>1.1096603303028019</v>
      </c>
      <c r="F258" s="13">
        <v>0.95519861751821111</v>
      </c>
      <c r="G258" s="13">
        <v>1.3926855137149718</v>
      </c>
      <c r="H258" s="13">
        <v>0.69614164260873979</v>
      </c>
      <c r="I258" s="13">
        <v>1.3154485465286956</v>
      </c>
      <c r="J258" s="13">
        <v>0.64454273973026421</v>
      </c>
      <c r="K258" s="13">
        <v>2.1212211358988462</v>
      </c>
      <c r="L258" s="15">
        <v>0.45447489000000002</v>
      </c>
      <c r="M258" s="16"/>
    </row>
    <row r="259" spans="1:13" ht="14.4">
      <c r="A259" s="4">
        <v>4624</v>
      </c>
      <c r="B259" s="1" t="s">
        <v>375</v>
      </c>
      <c r="C259" s="46">
        <v>1.02715022</v>
      </c>
      <c r="D259" s="13">
        <v>0.96076482513037509</v>
      </c>
      <c r="E259" s="14">
        <v>1.190097552035861</v>
      </c>
      <c r="F259" s="13">
        <v>1.0714930956031601</v>
      </c>
      <c r="G259" s="13">
        <v>0.96231180891022006</v>
      </c>
      <c r="H259" s="13">
        <v>0.73867681986434519</v>
      </c>
      <c r="I259" s="13">
        <v>1.0314439298201743</v>
      </c>
      <c r="J259" s="13">
        <v>0.98238002157800508</v>
      </c>
      <c r="K259" s="13">
        <v>0.85957290637665018</v>
      </c>
      <c r="L259" s="15">
        <v>4.6753242999999998</v>
      </c>
      <c r="M259" s="16"/>
    </row>
    <row r="260" spans="1:13" ht="14.4">
      <c r="A260" s="4">
        <v>4625</v>
      </c>
      <c r="B260" s="1" t="s">
        <v>164</v>
      </c>
      <c r="C260" s="46">
        <v>1.1239360700000001</v>
      </c>
      <c r="D260" s="13">
        <v>1.063421723670797</v>
      </c>
      <c r="E260" s="14">
        <v>1.3311391158662149</v>
      </c>
      <c r="F260" s="13">
        <v>1.1215457779144442</v>
      </c>
      <c r="G260" s="13">
        <v>1.1660819298654579</v>
      </c>
      <c r="H260" s="13">
        <v>0.60819834858656119</v>
      </c>
      <c r="I260" s="13">
        <v>1.2191615483664002</v>
      </c>
      <c r="J260" s="13">
        <v>0.85266539097249971</v>
      </c>
      <c r="K260" s="13">
        <v>1.6371967865592645</v>
      </c>
      <c r="L260" s="15">
        <v>0.95991044999999997</v>
      </c>
      <c r="M260" s="16"/>
    </row>
    <row r="261" spans="1:13" ht="14.4">
      <c r="A261" s="4">
        <v>4626</v>
      </c>
      <c r="B261" s="1" t="s">
        <v>376</v>
      </c>
      <c r="C261" s="46">
        <v>0.99049730999999996</v>
      </c>
      <c r="D261" s="13">
        <v>0.86765822864686593</v>
      </c>
      <c r="E261" s="14">
        <v>1.1612856330576289</v>
      </c>
      <c r="F261" s="13">
        <v>1.0918107469269793</v>
      </c>
      <c r="G261" s="13">
        <v>0.95133799778177719</v>
      </c>
      <c r="H261" s="13">
        <v>0.83272688297007746</v>
      </c>
      <c r="I261" s="13">
        <v>0.98479780889458135</v>
      </c>
      <c r="J261" s="13">
        <v>0.99495631233630311</v>
      </c>
      <c r="K261" s="13">
        <v>0.43957564967888024</v>
      </c>
      <c r="L261" s="15">
        <v>7.1749362000000003</v>
      </c>
      <c r="M261" s="16"/>
    </row>
    <row r="262" spans="1:13" ht="14.4">
      <c r="A262" s="4">
        <v>4627</v>
      </c>
      <c r="B262" s="1" t="s">
        <v>165</v>
      </c>
      <c r="C262" s="46">
        <v>1.00143183</v>
      </c>
      <c r="D262" s="13">
        <v>0.8542248142873442</v>
      </c>
      <c r="E262" s="14">
        <v>1.2432366852940868</v>
      </c>
      <c r="F262" s="13">
        <v>1.1113714834375128</v>
      </c>
      <c r="G262" s="13">
        <v>0.95842804711635854</v>
      </c>
      <c r="H262" s="13">
        <v>0.70649561800725369</v>
      </c>
      <c r="I262" s="13">
        <v>0.95615646765294537</v>
      </c>
      <c r="J262" s="13">
        <v>1.0334970394540528</v>
      </c>
      <c r="K262" s="13">
        <v>0.20387999366408646</v>
      </c>
      <c r="L262" s="15">
        <v>5.4511597299999996</v>
      </c>
      <c r="M262" s="16"/>
    </row>
    <row r="263" spans="1:13" ht="14.4">
      <c r="A263" s="4">
        <v>4628</v>
      </c>
      <c r="B263" s="1" t="s">
        <v>166</v>
      </c>
      <c r="C263" s="46">
        <v>1.15961165</v>
      </c>
      <c r="D263" s="13">
        <v>1.3316279886800473</v>
      </c>
      <c r="E263" s="14">
        <v>1.142674856866732</v>
      </c>
      <c r="F263" s="13">
        <v>0.82930683714075337</v>
      </c>
      <c r="G263" s="13">
        <v>1.2450644812762142</v>
      </c>
      <c r="H263" s="13">
        <v>0.82844063725910588</v>
      </c>
      <c r="I263" s="13">
        <v>1.2907907352995502</v>
      </c>
      <c r="J263" s="13">
        <v>1.0264079596163724</v>
      </c>
      <c r="K263" s="13">
        <v>1.7766555117525913</v>
      </c>
      <c r="L263" s="15">
        <v>0.70420031999999999</v>
      </c>
      <c r="M263" s="16"/>
    </row>
    <row r="264" spans="1:13" ht="14.4">
      <c r="A264" s="4">
        <v>4629</v>
      </c>
      <c r="B264" s="1" t="s">
        <v>167</v>
      </c>
      <c r="C264" s="46">
        <v>2.11172285</v>
      </c>
      <c r="D264" s="13">
        <v>2.0855590354607454</v>
      </c>
      <c r="E264" s="14">
        <v>1.9094688793711483</v>
      </c>
      <c r="F264" s="13">
        <v>1.0295714704739594</v>
      </c>
      <c r="G264" s="13">
        <v>5.0111450331239613</v>
      </c>
      <c r="H264" s="13">
        <v>0.78725373037537683</v>
      </c>
      <c r="I264" s="13">
        <v>3.6989182745579043</v>
      </c>
      <c r="J264" s="13">
        <v>1.1042469585640218</v>
      </c>
      <c r="K264" s="13">
        <v>4.4938342186643787</v>
      </c>
      <c r="L264" s="15">
        <v>6.8008009999999994E-2</v>
      </c>
      <c r="M264" s="16"/>
    </row>
    <row r="265" spans="1:13" ht="14.4">
      <c r="A265" s="4">
        <v>4630</v>
      </c>
      <c r="B265" s="1" t="s">
        <v>168</v>
      </c>
      <c r="C265" s="46">
        <v>1.0389431</v>
      </c>
      <c r="D265" s="13">
        <v>1.0561473071699961</v>
      </c>
      <c r="E265" s="14">
        <v>1.1024769741789833</v>
      </c>
      <c r="F265" s="13">
        <v>1.0030039995784295</v>
      </c>
      <c r="G265" s="13">
        <v>1.048399484926096</v>
      </c>
      <c r="H265" s="13">
        <v>0.70783693071897202</v>
      </c>
      <c r="I265" s="13">
        <v>1.1000571938447878</v>
      </c>
      <c r="J265" s="13">
        <v>0.91453535638685146</v>
      </c>
      <c r="K265" s="13">
        <v>2.063252225455281</v>
      </c>
      <c r="L265" s="15">
        <v>1.48819671</v>
      </c>
      <c r="M265" s="16"/>
    </row>
    <row r="266" spans="1:13" ht="14.4">
      <c r="A266" s="4">
        <v>4631</v>
      </c>
      <c r="B266" s="1" t="s">
        <v>377</v>
      </c>
      <c r="C266" s="46">
        <v>1.0219038499999999</v>
      </c>
      <c r="D266" s="13">
        <v>1.0003456151265857</v>
      </c>
      <c r="E266" s="14">
        <v>1.1648771118143171</v>
      </c>
      <c r="F266" s="13">
        <v>0.98106593052811608</v>
      </c>
      <c r="G266" s="13">
        <v>0.95527939127381978</v>
      </c>
      <c r="H266" s="13">
        <v>0.73082140216249902</v>
      </c>
      <c r="I266" s="13">
        <v>1.0231373371482302</v>
      </c>
      <c r="J266" s="13">
        <v>0.97995064713659197</v>
      </c>
      <c r="K266" s="13">
        <v>2.118074535070591</v>
      </c>
      <c r="L266" s="15">
        <v>5.4364699999999999</v>
      </c>
      <c r="M266" s="16"/>
    </row>
    <row r="267" spans="1:13" ht="14.4">
      <c r="A267" s="4">
        <v>4632</v>
      </c>
      <c r="B267" s="1" t="s">
        <v>169</v>
      </c>
      <c r="C267" s="46">
        <v>1.08882323</v>
      </c>
      <c r="D267" s="13">
        <v>1.2096627435518514</v>
      </c>
      <c r="E267" s="14">
        <v>1.0614406245326184</v>
      </c>
      <c r="F267" s="13">
        <v>0.85323958925558618</v>
      </c>
      <c r="G267" s="13">
        <v>1.2955053628662769</v>
      </c>
      <c r="H267" s="13">
        <v>0.70618148010570403</v>
      </c>
      <c r="I267" s="13">
        <v>1.2686845416915913</v>
      </c>
      <c r="J267" s="13">
        <v>0.86033491764492054</v>
      </c>
      <c r="K267" s="13">
        <v>1.743308410069804</v>
      </c>
      <c r="L267" s="15">
        <v>0.52103206999999996</v>
      </c>
      <c r="M267" s="16"/>
    </row>
    <row r="268" spans="1:13" ht="14.4">
      <c r="A268" s="4">
        <v>4633</v>
      </c>
      <c r="B268" s="1" t="s">
        <v>170</v>
      </c>
      <c r="C268" s="46">
        <v>1.6427215799999999</v>
      </c>
      <c r="D268" s="13">
        <v>1.6875456856839346</v>
      </c>
      <c r="E268" s="14">
        <v>1.4705808280322636</v>
      </c>
      <c r="F268" s="13">
        <v>0.78138753496225055</v>
      </c>
      <c r="G268" s="13">
        <v>3.8497211101944417</v>
      </c>
      <c r="H268" s="13">
        <v>0.61736299248186943</v>
      </c>
      <c r="I268" s="13">
        <v>2.8095260182771904</v>
      </c>
      <c r="J268" s="13">
        <v>0.75908564267112011</v>
      </c>
      <c r="K268" s="13">
        <v>1.2091002272260718</v>
      </c>
      <c r="L268" s="15">
        <v>9.4485799999999995E-2</v>
      </c>
      <c r="M268" s="16"/>
    </row>
    <row r="269" spans="1:13" ht="14.4">
      <c r="A269" s="4">
        <v>4634</v>
      </c>
      <c r="B269" s="1" t="s">
        <v>171</v>
      </c>
      <c r="C269" s="46">
        <v>1.38192051</v>
      </c>
      <c r="D269" s="13">
        <v>1.5866533496898525</v>
      </c>
      <c r="E269" s="14">
        <v>1.3375662746169079</v>
      </c>
      <c r="F269" s="13">
        <v>0.96009416596570829</v>
      </c>
      <c r="G269" s="13">
        <v>1.8285608688304178</v>
      </c>
      <c r="H269" s="13">
        <v>0.60978342636336968</v>
      </c>
      <c r="I269" s="13">
        <v>1.7757978150221472</v>
      </c>
      <c r="J269" s="13">
        <v>0.75257198419645055</v>
      </c>
      <c r="K269" s="13">
        <v>5.5473231190669496</v>
      </c>
      <c r="L269" s="15">
        <v>0.30395049000000002</v>
      </c>
      <c r="M269" s="16"/>
    </row>
    <row r="270" spans="1:13" ht="14.4">
      <c r="A270" s="4">
        <v>4635</v>
      </c>
      <c r="B270" s="1" t="s">
        <v>172</v>
      </c>
      <c r="C270" s="46">
        <v>1.2766809299999999</v>
      </c>
      <c r="D270" s="13">
        <v>1.5062804121349307</v>
      </c>
      <c r="E270" s="14">
        <v>1.2001657910698429</v>
      </c>
      <c r="F270" s="13">
        <v>0.78258872739872465</v>
      </c>
      <c r="G270" s="13">
        <v>1.6063458909096753</v>
      </c>
      <c r="H270" s="13">
        <v>0.69276865536679988</v>
      </c>
      <c r="I270" s="13">
        <v>1.7476210591456101</v>
      </c>
      <c r="J270" s="13">
        <v>0.71546849742463625</v>
      </c>
      <c r="K270" s="13">
        <v>5.987995867077772</v>
      </c>
      <c r="L270" s="15">
        <v>0.40242609000000001</v>
      </c>
      <c r="M270" s="16"/>
    </row>
    <row r="271" spans="1:13" ht="14.4">
      <c r="A271" s="4">
        <v>4636</v>
      </c>
      <c r="B271" s="1" t="s">
        <v>173</v>
      </c>
      <c r="C271" s="46">
        <v>1.48462508</v>
      </c>
      <c r="D271" s="13">
        <v>1.5978234083759038</v>
      </c>
      <c r="E271" s="14">
        <v>1.267612166486848</v>
      </c>
      <c r="F271" s="13">
        <v>0.82052137047864104</v>
      </c>
      <c r="G271" s="13">
        <v>2.9143190568140951</v>
      </c>
      <c r="H271" s="13">
        <v>0.67236459158267436</v>
      </c>
      <c r="I271" s="13">
        <v>2.4716266053494098</v>
      </c>
      <c r="J271" s="13">
        <v>0.75230239502018226</v>
      </c>
      <c r="K271" s="13">
        <v>6.5460123077154053</v>
      </c>
      <c r="L271" s="15">
        <v>0.13855498999999999</v>
      </c>
      <c r="M271" s="16"/>
    </row>
    <row r="272" spans="1:13" ht="14.4">
      <c r="A272" s="4">
        <v>4637</v>
      </c>
      <c r="B272" s="1" t="s">
        <v>174</v>
      </c>
      <c r="C272" s="46">
        <v>1.35048233</v>
      </c>
      <c r="D272" s="13">
        <v>1.708938905848935</v>
      </c>
      <c r="E272" s="14">
        <v>1.0680578543232948</v>
      </c>
      <c r="F272" s="13">
        <v>0.63276812032254925</v>
      </c>
      <c r="G272" s="13">
        <v>2.1167606223975746</v>
      </c>
      <c r="H272" s="13">
        <v>0.80551365506085404</v>
      </c>
      <c r="I272" s="13">
        <v>1.9166270769308282</v>
      </c>
      <c r="J272" s="13">
        <v>0.68769890180907245</v>
      </c>
      <c r="K272" s="13">
        <v>5.9521090674863553</v>
      </c>
      <c r="L272" s="15">
        <v>0.22959505999999999</v>
      </c>
      <c r="M272" s="16"/>
    </row>
    <row r="273" spans="1:13" ht="14.4">
      <c r="A273" s="4">
        <v>4638</v>
      </c>
      <c r="B273" s="1" t="s">
        <v>175</v>
      </c>
      <c r="C273" s="46">
        <v>1.15584847</v>
      </c>
      <c r="D273" s="13">
        <v>1.3752794503954773</v>
      </c>
      <c r="E273" s="14">
        <v>1.0797117262062288</v>
      </c>
      <c r="F273" s="13">
        <v>0.68683607818085246</v>
      </c>
      <c r="G273" s="13">
        <v>1.303038557840315</v>
      </c>
      <c r="H273" s="13">
        <v>0.86943357657249609</v>
      </c>
      <c r="I273" s="13">
        <v>1.4822197632033767</v>
      </c>
      <c r="J273" s="13">
        <v>0.9399990845007955</v>
      </c>
      <c r="K273" s="13">
        <v>2.668024131508401</v>
      </c>
      <c r="L273" s="15">
        <v>0.71018502999999999</v>
      </c>
      <c r="M273" s="16"/>
    </row>
    <row r="274" spans="1:13" ht="14.4">
      <c r="A274" s="4">
        <v>4639</v>
      </c>
      <c r="B274" s="1" t="s">
        <v>176</v>
      </c>
      <c r="C274" s="46">
        <v>1.22665008</v>
      </c>
      <c r="D274" s="13">
        <v>1.4779018493261598</v>
      </c>
      <c r="E274" s="14">
        <v>1.0828879769190785</v>
      </c>
      <c r="F274" s="13">
        <v>0.86357349063558786</v>
      </c>
      <c r="G274" s="13">
        <v>1.5113742333026323</v>
      </c>
      <c r="H274" s="13">
        <v>0.66588912295223479</v>
      </c>
      <c r="I274" s="13">
        <v>1.4833262320390384</v>
      </c>
      <c r="J274" s="13">
        <v>0.70557580809412546</v>
      </c>
      <c r="K274" s="13">
        <v>7.6847425871281194</v>
      </c>
      <c r="L274" s="15">
        <v>0.46299856</v>
      </c>
      <c r="M274" s="16"/>
    </row>
    <row r="275" spans="1:13" ht="14.4">
      <c r="A275" s="4">
        <v>4640</v>
      </c>
      <c r="B275" s="1" t="s">
        <v>378</v>
      </c>
      <c r="C275" s="46">
        <v>1.04127116</v>
      </c>
      <c r="D275" s="13">
        <v>1.0408332833208569</v>
      </c>
      <c r="E275" s="14">
        <v>1.0228519121226349</v>
      </c>
      <c r="F275" s="13">
        <v>1.2199484806265568</v>
      </c>
      <c r="G275" s="13">
        <v>1.013567861985383</v>
      </c>
      <c r="H275" s="13">
        <v>0.71191080665814788</v>
      </c>
      <c r="I275" s="13">
        <v>1.0570234510023764</v>
      </c>
      <c r="J275" s="13">
        <v>0.84510664028350158</v>
      </c>
      <c r="K275" s="13">
        <v>2.7257490367598143</v>
      </c>
      <c r="L275" s="15">
        <v>2.2105324999999998</v>
      </c>
      <c r="M275" s="16"/>
    </row>
    <row r="276" spans="1:13" ht="14.4">
      <c r="A276" s="4">
        <v>4641</v>
      </c>
      <c r="B276" s="1" t="s">
        <v>177</v>
      </c>
      <c r="C276" s="46">
        <v>1.16048141</v>
      </c>
      <c r="D276" s="13">
        <v>1.2895977558557188</v>
      </c>
      <c r="E276" s="14">
        <v>0.89695375153668977</v>
      </c>
      <c r="F276" s="13">
        <v>0.99120059255939763</v>
      </c>
      <c r="G276" s="13">
        <v>1.7734024737184317</v>
      </c>
      <c r="H276" s="13">
        <v>0.72193114133521019</v>
      </c>
      <c r="I276" s="13">
        <v>1.5502962371325031</v>
      </c>
      <c r="J276" s="13">
        <v>0.79842811322185803</v>
      </c>
      <c r="K276" s="13">
        <v>4.9122648296222042</v>
      </c>
      <c r="L276" s="15">
        <v>0.32589441000000002</v>
      </c>
      <c r="M276" s="16"/>
    </row>
    <row r="277" spans="1:13" ht="14.4">
      <c r="A277" s="4">
        <v>4642</v>
      </c>
      <c r="B277" s="1" t="s">
        <v>178</v>
      </c>
      <c r="C277" s="46">
        <v>1.1811917999999999</v>
      </c>
      <c r="D277" s="13">
        <v>1.2809980087858535</v>
      </c>
      <c r="E277" s="14">
        <v>1.0627281890614306</v>
      </c>
      <c r="F277" s="13">
        <v>0.94980710161746162</v>
      </c>
      <c r="G277" s="13">
        <v>1.6328179981609261</v>
      </c>
      <c r="H277" s="13">
        <v>0.75835822584919099</v>
      </c>
      <c r="I277" s="13">
        <v>1.4898766915964854</v>
      </c>
      <c r="J277" s="13">
        <v>0.82985343964406622</v>
      </c>
      <c r="K277" s="13">
        <v>6.0909714379624535</v>
      </c>
      <c r="L277" s="15">
        <v>0.38737365000000001</v>
      </c>
      <c r="M277" s="16"/>
    </row>
    <row r="278" spans="1:13" ht="14.4">
      <c r="A278" s="4">
        <v>4643</v>
      </c>
      <c r="B278" s="1" t="s">
        <v>179</v>
      </c>
      <c r="C278" s="46">
        <v>1.1005814</v>
      </c>
      <c r="D278" s="13">
        <v>1.3856079703006763</v>
      </c>
      <c r="E278" s="14">
        <v>0.94117935345941894</v>
      </c>
      <c r="F278" s="13">
        <v>0.86256399493407987</v>
      </c>
      <c r="G278" s="13">
        <v>1.1205794244294387</v>
      </c>
      <c r="H278" s="13">
        <v>0.78036530881386446</v>
      </c>
      <c r="I278" s="13">
        <v>1.147266994019192</v>
      </c>
      <c r="J278" s="13">
        <v>0.76998040933155176</v>
      </c>
      <c r="K278" s="13">
        <v>0.40253213609734467</v>
      </c>
      <c r="L278" s="15">
        <v>0.94558343</v>
      </c>
      <c r="M278" s="16"/>
    </row>
    <row r="279" spans="1:13" ht="14.4">
      <c r="A279" s="4">
        <v>4644</v>
      </c>
      <c r="B279" s="1" t="s">
        <v>180</v>
      </c>
      <c r="C279" s="46">
        <v>1.16507139</v>
      </c>
      <c r="D279" s="13">
        <v>1.3305652856501822</v>
      </c>
      <c r="E279" s="14">
        <v>1.0789258155898593</v>
      </c>
      <c r="F279" s="13">
        <v>1.0757192456315601</v>
      </c>
      <c r="G279" s="13">
        <v>1.1647221483065477</v>
      </c>
      <c r="H279" s="13">
        <v>0.70118418000010296</v>
      </c>
      <c r="I279" s="13">
        <v>1.2227870023038196</v>
      </c>
      <c r="J279" s="13">
        <v>0.8467980233407324</v>
      </c>
      <c r="K279" s="13">
        <v>5.7956579086288258</v>
      </c>
      <c r="L279" s="15">
        <v>0.96934089999999995</v>
      </c>
      <c r="M279" s="16"/>
    </row>
    <row r="280" spans="1:13" ht="14.4">
      <c r="A280" s="4">
        <v>4645</v>
      </c>
      <c r="B280" s="1" t="s">
        <v>181</v>
      </c>
      <c r="C280" s="46">
        <v>1.2562343499999999</v>
      </c>
      <c r="D280" s="13">
        <v>1.4645602485347553</v>
      </c>
      <c r="E280" s="14">
        <v>1.206227288655163</v>
      </c>
      <c r="F280" s="13">
        <v>0.92187092617770738</v>
      </c>
      <c r="G280" s="13">
        <v>1.4312519057524584</v>
      </c>
      <c r="H280" s="13">
        <v>0.62372291056280815</v>
      </c>
      <c r="I280" s="13">
        <v>1.5272506284969092</v>
      </c>
      <c r="J280" s="13">
        <v>0.85496389260129124</v>
      </c>
      <c r="K280" s="13">
        <v>5.0027429270836139</v>
      </c>
      <c r="L280" s="15">
        <v>0.53608451000000001</v>
      </c>
      <c r="M280" s="16"/>
    </row>
    <row r="281" spans="1:13" ht="14.4">
      <c r="A281" s="4">
        <v>4646</v>
      </c>
      <c r="B281" s="1" t="s">
        <v>182</v>
      </c>
      <c r="C281" s="46">
        <v>1.2878327700000001</v>
      </c>
      <c r="D281" s="13">
        <v>1.5515814026291384</v>
      </c>
      <c r="E281" s="14">
        <v>1.1410285503023456</v>
      </c>
      <c r="F281" s="13">
        <v>1.0144778274533648</v>
      </c>
      <c r="G281" s="13">
        <v>1.3973427070380067</v>
      </c>
      <c r="H281" s="13">
        <v>0.66318497522490882</v>
      </c>
      <c r="I281" s="13">
        <v>1.4120372209382481</v>
      </c>
      <c r="J281" s="13">
        <v>1.0950761486438625</v>
      </c>
      <c r="K281" s="13">
        <v>5.0525676590211477</v>
      </c>
      <c r="L281" s="15">
        <v>0.52320831999999995</v>
      </c>
      <c r="M281" s="16"/>
    </row>
    <row r="282" spans="1:13" ht="14.4">
      <c r="A282" s="4">
        <v>4647</v>
      </c>
      <c r="B282" s="1" t="s">
        <v>379</v>
      </c>
      <c r="C282" s="46">
        <v>1.0308340600000001</v>
      </c>
      <c r="D282" s="13">
        <v>1.0043171063212768</v>
      </c>
      <c r="E282" s="14">
        <v>1.1173599395706868</v>
      </c>
      <c r="F282" s="13">
        <v>1.0813743676874659</v>
      </c>
      <c r="G282" s="13">
        <v>0.97251762800898633</v>
      </c>
      <c r="H282" s="13">
        <v>0.75076273445066433</v>
      </c>
      <c r="I282" s="13">
        <v>1.026890571756534</v>
      </c>
      <c r="J282" s="13">
        <v>0.95692599498115893</v>
      </c>
      <c r="K282" s="13">
        <v>2.8866816710774237</v>
      </c>
      <c r="L282" s="15">
        <v>4.0487437899999996</v>
      </c>
      <c r="M282" s="16"/>
    </row>
    <row r="283" spans="1:13" ht="14.4">
      <c r="A283" s="4">
        <v>4648</v>
      </c>
      <c r="B283" s="1" t="s">
        <v>183</v>
      </c>
      <c r="C283" s="46">
        <v>1.2700522700000001</v>
      </c>
      <c r="D283" s="13">
        <v>1.6358173849071662</v>
      </c>
      <c r="E283" s="14">
        <v>1.0988492384204427</v>
      </c>
      <c r="F283" s="13">
        <v>0.82243177457371153</v>
      </c>
      <c r="G283" s="13">
        <v>1.3594214870076766</v>
      </c>
      <c r="H283" s="13">
        <v>0.68514077356415615</v>
      </c>
      <c r="I283" s="13">
        <v>1.5508922884397207</v>
      </c>
      <c r="J283" s="13">
        <v>0.76466559988963556</v>
      </c>
      <c r="K283" s="13">
        <v>3.8661177191030176</v>
      </c>
      <c r="L283" s="15">
        <v>0.62204663999999998</v>
      </c>
      <c r="M283" s="16"/>
    </row>
    <row r="284" spans="1:13" ht="14.4">
      <c r="A284" s="4">
        <v>4649</v>
      </c>
      <c r="B284" s="1" t="s">
        <v>380</v>
      </c>
      <c r="C284" s="46">
        <v>1.09093102</v>
      </c>
      <c r="D284" s="13">
        <v>1.1850903799564665</v>
      </c>
      <c r="E284" s="14">
        <v>1.1083114244545187</v>
      </c>
      <c r="F284" s="13">
        <v>1.0128710291005869</v>
      </c>
      <c r="G284" s="13">
        <v>1.0423869387900218</v>
      </c>
      <c r="H284" s="13">
        <v>0.71615344638248402</v>
      </c>
      <c r="I284" s="13">
        <v>1.138379761967599</v>
      </c>
      <c r="J284" s="13">
        <v>0.86296424506390834</v>
      </c>
      <c r="K284" s="13">
        <v>3.1245617193175201</v>
      </c>
      <c r="L284" s="15">
        <v>1.74263736</v>
      </c>
      <c r="M284" s="16"/>
    </row>
    <row r="285" spans="1:13" ht="14.4">
      <c r="A285" s="4">
        <v>4650</v>
      </c>
      <c r="B285" s="1" t="s">
        <v>184</v>
      </c>
      <c r="C285" s="46">
        <v>1.18073246</v>
      </c>
      <c r="D285" s="13">
        <v>1.3627286581203852</v>
      </c>
      <c r="E285" s="14">
        <v>1.1087085682955222</v>
      </c>
      <c r="F285" s="13">
        <v>1.0990761177022355</v>
      </c>
      <c r="G285" s="13">
        <v>1.1119261984898534</v>
      </c>
      <c r="H285" s="13">
        <v>0.70298634070673982</v>
      </c>
      <c r="I285" s="13">
        <v>1.2225768948391662</v>
      </c>
      <c r="J285" s="13">
        <v>0.8129576246796254</v>
      </c>
      <c r="K285" s="13">
        <v>5.0836387541637142</v>
      </c>
      <c r="L285" s="15">
        <v>1.0741639199999999</v>
      </c>
      <c r="M285" s="16"/>
    </row>
    <row r="286" spans="1:13" ht="14.4">
      <c r="A286" s="4">
        <v>4651</v>
      </c>
      <c r="B286" s="1" t="s">
        <v>185</v>
      </c>
      <c r="C286" s="46">
        <v>1.0904257799999999</v>
      </c>
      <c r="D286" s="13">
        <v>1.1641870936416272</v>
      </c>
      <c r="E286" s="14">
        <v>1.1585502677633654</v>
      </c>
      <c r="F286" s="13">
        <v>0.91890688682568711</v>
      </c>
      <c r="G286" s="13">
        <v>1.0857630549767288</v>
      </c>
      <c r="H286" s="13">
        <v>0.71606550317292295</v>
      </c>
      <c r="I286" s="13">
        <v>1.1620261914611054</v>
      </c>
      <c r="J286" s="13">
        <v>0.91812957434843734</v>
      </c>
      <c r="K286" s="13">
        <v>4.3752835249532147</v>
      </c>
      <c r="L286" s="15">
        <v>1.3159097399999999</v>
      </c>
      <c r="M286" s="16"/>
    </row>
    <row r="287" spans="1:13" ht="14.4">
      <c r="A287" s="4">
        <v>5001</v>
      </c>
      <c r="B287" s="1" t="s">
        <v>207</v>
      </c>
      <c r="C287" s="46">
        <v>0.90553647000000004</v>
      </c>
      <c r="D287" s="13">
        <v>0.85406337530618837</v>
      </c>
      <c r="E287" s="14">
        <v>0.90185243565660511</v>
      </c>
      <c r="F287" s="13">
        <v>1.0073436912141895</v>
      </c>
      <c r="G287" s="13">
        <v>0.9313171369748261</v>
      </c>
      <c r="H287" s="13">
        <v>0.9412706774075501</v>
      </c>
      <c r="I287" s="13">
        <v>0.89130940534552816</v>
      </c>
      <c r="J287" s="13">
        <v>0.95494077248601439</v>
      </c>
      <c r="K287" s="13">
        <v>0.14709420699256406</v>
      </c>
      <c r="L287" s="15">
        <v>38.651221530000001</v>
      </c>
      <c r="M287" s="16"/>
    </row>
    <row r="288" spans="1:13" ht="14.4">
      <c r="A288" s="4">
        <v>5006</v>
      </c>
      <c r="B288" s="1" t="s">
        <v>381</v>
      </c>
      <c r="C288" s="46">
        <v>1.0635880200000001</v>
      </c>
      <c r="D288" s="13">
        <v>1.2130636995582291</v>
      </c>
      <c r="E288" s="14">
        <v>1.0028791170054965</v>
      </c>
      <c r="F288" s="13">
        <v>0.91923139449391011</v>
      </c>
      <c r="G288" s="13">
        <v>0.9563335258339356</v>
      </c>
      <c r="H288" s="13">
        <v>0.88420589093831814</v>
      </c>
      <c r="I288" s="13">
        <v>1.0598728754001767</v>
      </c>
      <c r="J288" s="13">
        <v>1.0256197247885663</v>
      </c>
      <c r="K288" s="13">
        <v>2.6769124699780571</v>
      </c>
      <c r="L288" s="15">
        <v>4.3458028000000004</v>
      </c>
      <c r="M288" s="16"/>
    </row>
    <row r="289" spans="1:13" ht="14.4">
      <c r="A289" s="4">
        <v>5007</v>
      </c>
      <c r="B289" s="1" t="s">
        <v>382</v>
      </c>
      <c r="C289" s="46">
        <v>1.0631158300000001</v>
      </c>
      <c r="D289" s="13">
        <v>1.2216479055463925</v>
      </c>
      <c r="E289" s="14">
        <v>1.0112277130198921</v>
      </c>
      <c r="F289" s="13">
        <v>0.87917692683673954</v>
      </c>
      <c r="G289" s="13">
        <v>0.98411741756737181</v>
      </c>
      <c r="H289" s="13">
        <v>0.84650041583652857</v>
      </c>
      <c r="I289" s="13">
        <v>1.0713139856101297</v>
      </c>
      <c r="J289" s="13">
        <v>1.0725016815070614</v>
      </c>
      <c r="K289" s="13">
        <v>1.528737406654493</v>
      </c>
      <c r="L289" s="15">
        <v>2.7413577199999999</v>
      </c>
      <c r="M289" s="16"/>
    </row>
    <row r="290" spans="1:13" ht="14.4">
      <c r="A290" s="4">
        <v>5014</v>
      </c>
      <c r="B290" s="1" t="s">
        <v>208</v>
      </c>
      <c r="C290" s="46">
        <v>1.0558603799999999</v>
      </c>
      <c r="D290" s="13">
        <v>1.0613665986410843</v>
      </c>
      <c r="E290" s="14">
        <v>1.0466301769810609</v>
      </c>
      <c r="F290" s="13">
        <v>1.0772277654583617</v>
      </c>
      <c r="G290" s="13">
        <v>1.153800494458409</v>
      </c>
      <c r="H290" s="13">
        <v>0.82077568205167484</v>
      </c>
      <c r="I290" s="13">
        <v>1.1511575943731487</v>
      </c>
      <c r="J290" s="13">
        <v>0.91722302162739289</v>
      </c>
      <c r="K290" s="13">
        <v>1.4924542937370588</v>
      </c>
      <c r="L290" s="15">
        <v>0.98312385999999996</v>
      </c>
      <c r="M290" s="16"/>
    </row>
    <row r="291" spans="1:13" ht="14.4">
      <c r="A291" s="4">
        <v>5020</v>
      </c>
      <c r="B291" s="1" t="s">
        <v>209</v>
      </c>
      <c r="C291" s="46">
        <v>1.46168768</v>
      </c>
      <c r="D291" s="13">
        <v>1.6745514513902253</v>
      </c>
      <c r="E291" s="14">
        <v>1.2112996791312312</v>
      </c>
      <c r="F291" s="13">
        <v>0.87401000533960538</v>
      </c>
      <c r="G291" s="13">
        <v>2.5969271336212683</v>
      </c>
      <c r="H291" s="13">
        <v>0.65476920361757462</v>
      </c>
      <c r="I291" s="13">
        <v>2.2982422913645495</v>
      </c>
      <c r="J291" s="13">
        <v>0.6716683252214648</v>
      </c>
      <c r="K291" s="13">
        <v>4.1069496036980677</v>
      </c>
      <c r="L291" s="15">
        <v>0.16412600999999999</v>
      </c>
      <c r="M291" s="16"/>
    </row>
    <row r="292" spans="1:13" ht="14.4">
      <c r="A292" s="4">
        <v>5021</v>
      </c>
      <c r="B292" s="1" t="s">
        <v>210</v>
      </c>
      <c r="C292" s="46">
        <v>1.0507926400000001</v>
      </c>
      <c r="D292" s="13">
        <v>1.0961480230443399</v>
      </c>
      <c r="E292" s="14">
        <v>1.0736919360387893</v>
      </c>
      <c r="F292" s="13">
        <v>1.0315740637313284</v>
      </c>
      <c r="G292" s="13">
        <v>1.043032303734011</v>
      </c>
      <c r="H292" s="13">
        <v>0.74144179878479166</v>
      </c>
      <c r="I292" s="13">
        <v>1.0885072760659811</v>
      </c>
      <c r="J292" s="13">
        <v>0.83582440351867393</v>
      </c>
      <c r="K292" s="13">
        <v>3.3697484653613223</v>
      </c>
      <c r="L292" s="15">
        <v>1.33495198</v>
      </c>
      <c r="M292" s="16"/>
    </row>
    <row r="293" spans="1:13" ht="14.4">
      <c r="A293" s="4">
        <v>5022</v>
      </c>
      <c r="B293" s="1" t="s">
        <v>211</v>
      </c>
      <c r="C293" s="46">
        <v>1.17322791</v>
      </c>
      <c r="D293" s="13">
        <v>1.3311233576748649</v>
      </c>
      <c r="E293" s="14">
        <v>1.0151317351882583</v>
      </c>
      <c r="F293" s="13">
        <v>0.93617874345197194</v>
      </c>
      <c r="G293" s="13">
        <v>1.4802031507811433</v>
      </c>
      <c r="H293" s="13">
        <v>0.76062882373048335</v>
      </c>
      <c r="I293" s="13">
        <v>1.483259650289968</v>
      </c>
      <c r="J293" s="13">
        <v>0.79746507686147483</v>
      </c>
      <c r="K293" s="13">
        <v>6.6660361393270637</v>
      </c>
      <c r="L293" s="15">
        <v>0.45157322</v>
      </c>
      <c r="M293" s="16"/>
    </row>
    <row r="294" spans="1:13" ht="14.4">
      <c r="A294" s="4">
        <v>5025</v>
      </c>
      <c r="B294" s="1" t="s">
        <v>212</v>
      </c>
      <c r="C294" s="46">
        <v>1.04848031</v>
      </c>
      <c r="D294" s="13">
        <v>1.2446465462795804</v>
      </c>
      <c r="E294" s="14">
        <v>0.88764308384361801</v>
      </c>
      <c r="F294" s="13">
        <v>0.92407229769030164</v>
      </c>
      <c r="G294" s="13">
        <v>1.095301336322196</v>
      </c>
      <c r="H294" s="13">
        <v>0.79409504016815458</v>
      </c>
      <c r="I294" s="13">
        <v>1.1710131889706084</v>
      </c>
      <c r="J294" s="13">
        <v>0.72576779188720097</v>
      </c>
      <c r="K294" s="13">
        <v>2.189053529857528</v>
      </c>
      <c r="L294" s="15">
        <v>1.0261049200000001</v>
      </c>
      <c r="M294" s="16"/>
    </row>
    <row r="295" spans="1:13" ht="14.4">
      <c r="A295" s="4">
        <v>5026</v>
      </c>
      <c r="B295" s="1" t="s">
        <v>213</v>
      </c>
      <c r="C295" s="46">
        <v>1.16633834</v>
      </c>
      <c r="D295" s="13">
        <v>1.4241253934664497</v>
      </c>
      <c r="E295" s="14">
        <v>0.95901447522425709</v>
      </c>
      <c r="F295" s="13">
        <v>0.7360269393062725</v>
      </c>
      <c r="G295" s="13">
        <v>1.6660227303992585</v>
      </c>
      <c r="H295" s="13">
        <v>0.67125910000529709</v>
      </c>
      <c r="I295" s="13">
        <v>1.5217478240960636</v>
      </c>
      <c r="J295" s="13">
        <v>0.63636203142906045</v>
      </c>
      <c r="K295" s="13">
        <v>5.9906133451111216</v>
      </c>
      <c r="L295" s="15">
        <v>0.36706191999999999</v>
      </c>
      <c r="M295" s="16"/>
    </row>
    <row r="296" spans="1:13" ht="14.4">
      <c r="A296" s="4">
        <v>5027</v>
      </c>
      <c r="B296" s="1" t="s">
        <v>214</v>
      </c>
      <c r="C296" s="46">
        <v>1.1357911700000001</v>
      </c>
      <c r="D296" s="13">
        <v>1.2463247847347425</v>
      </c>
      <c r="E296" s="14">
        <v>1.1345604108106311</v>
      </c>
      <c r="F296" s="13">
        <v>0.99814277244014593</v>
      </c>
      <c r="G296" s="13">
        <v>1.1176078570839669</v>
      </c>
      <c r="H296" s="13">
        <v>0.73692190284065617</v>
      </c>
      <c r="I296" s="13">
        <v>1.2257436700965916</v>
      </c>
      <c r="J296" s="13">
        <v>0.89078749803642765</v>
      </c>
      <c r="K296" s="13">
        <v>5.5709411061738141</v>
      </c>
      <c r="L296" s="15">
        <v>1.11406195</v>
      </c>
      <c r="M296" s="16"/>
    </row>
    <row r="297" spans="1:13" ht="14.4">
      <c r="A297" s="4">
        <v>5028</v>
      </c>
      <c r="B297" s="1" t="s">
        <v>215</v>
      </c>
      <c r="C297" s="46">
        <v>1.02457741</v>
      </c>
      <c r="D297" s="13">
        <v>1.0195072386716626</v>
      </c>
      <c r="E297" s="14">
        <v>1.1040779860482606</v>
      </c>
      <c r="F297" s="13">
        <v>1.046360291415608</v>
      </c>
      <c r="G297" s="13">
        <v>0.97998726600586994</v>
      </c>
      <c r="H297" s="13">
        <v>0.75524188215885979</v>
      </c>
      <c r="I297" s="13">
        <v>1.0084127763830484</v>
      </c>
      <c r="J297" s="13">
        <v>0.94419404636601356</v>
      </c>
      <c r="K297" s="13">
        <v>1.7967488060689618</v>
      </c>
      <c r="L297" s="15">
        <v>3.1619192800000002</v>
      </c>
      <c r="M297" s="16"/>
    </row>
    <row r="298" spans="1:13" ht="14.4">
      <c r="A298" s="4">
        <v>5029</v>
      </c>
      <c r="B298" s="1" t="s">
        <v>216</v>
      </c>
      <c r="C298" s="46">
        <v>1.03895845</v>
      </c>
      <c r="D298" s="13">
        <v>0.88454826562130118</v>
      </c>
      <c r="E298" s="14">
        <v>1.3160943299305103</v>
      </c>
      <c r="F298" s="13">
        <v>1.0660271690991558</v>
      </c>
      <c r="G298" s="13">
        <v>1.0414115627698179</v>
      </c>
      <c r="H298" s="13">
        <v>0.70194597825617</v>
      </c>
      <c r="I298" s="13">
        <v>1.0206157169940238</v>
      </c>
      <c r="J298" s="13">
        <v>1.0874514373339477</v>
      </c>
      <c r="K298" s="13">
        <v>1.9446557291630362</v>
      </c>
      <c r="L298" s="15">
        <v>1.5333540299999999</v>
      </c>
      <c r="M298" s="16"/>
    </row>
    <row r="299" spans="1:13" ht="14.4">
      <c r="A299" s="4">
        <v>5031</v>
      </c>
      <c r="B299" s="1" t="s">
        <v>217</v>
      </c>
      <c r="C299" s="46">
        <v>0.99612140999999998</v>
      </c>
      <c r="D299" s="13">
        <v>0.86338008185730775</v>
      </c>
      <c r="E299" s="14">
        <v>1.1727956401233455</v>
      </c>
      <c r="F299" s="13">
        <v>1.1738795826959998</v>
      </c>
      <c r="G299" s="13">
        <v>0.9886947570362048</v>
      </c>
      <c r="H299" s="13">
        <v>0.72280113745251351</v>
      </c>
      <c r="I299" s="13">
        <v>0.95022447449458336</v>
      </c>
      <c r="J299" s="13">
        <v>0.91425924102250544</v>
      </c>
      <c r="K299" s="13">
        <v>0.51003299801351543</v>
      </c>
      <c r="L299" s="15">
        <v>2.67443784</v>
      </c>
      <c r="M299" s="16"/>
    </row>
    <row r="300" spans="1:13" ht="14.4">
      <c r="A300" s="4">
        <v>5032</v>
      </c>
      <c r="B300" s="1" t="s">
        <v>218</v>
      </c>
      <c r="C300" s="46">
        <v>1.11883402</v>
      </c>
      <c r="D300" s="13">
        <v>1.331446188510151</v>
      </c>
      <c r="E300" s="14">
        <v>0.95642015726765872</v>
      </c>
      <c r="F300" s="13">
        <v>0.97079232988208319</v>
      </c>
      <c r="G300" s="13">
        <v>1.2071478282027044</v>
      </c>
      <c r="H300" s="13">
        <v>0.68585627226065715</v>
      </c>
      <c r="I300" s="13">
        <v>1.2478932847499236</v>
      </c>
      <c r="J300" s="13">
        <v>0.80175505477649012</v>
      </c>
      <c r="K300" s="13">
        <v>4.2450217227394376</v>
      </c>
      <c r="L300" s="15">
        <v>0.75860673000000001</v>
      </c>
      <c r="M300" s="16"/>
    </row>
    <row r="301" spans="1:13" ht="14.4">
      <c r="A301" s="4">
        <v>5033</v>
      </c>
      <c r="B301" s="1" t="s">
        <v>219</v>
      </c>
      <c r="C301" s="46">
        <v>1.5025467100000001</v>
      </c>
      <c r="D301" s="13">
        <v>1.7456249148253495</v>
      </c>
      <c r="E301" s="14">
        <v>1.1183472811860502</v>
      </c>
      <c r="F301" s="13">
        <v>0.89672960446954875</v>
      </c>
      <c r="G301" s="13">
        <v>2.9290877937051456</v>
      </c>
      <c r="H301" s="13">
        <v>0.68971614773528933</v>
      </c>
      <c r="I301" s="13">
        <v>2.3487277507132682</v>
      </c>
      <c r="J301" s="13">
        <v>0.59749724344812438</v>
      </c>
      <c r="K301" s="13">
        <v>7.2632352680247223</v>
      </c>
      <c r="L301" s="15">
        <v>0.13746686999999999</v>
      </c>
      <c r="M301" s="16"/>
    </row>
    <row r="302" spans="1:13" ht="14.4">
      <c r="A302" s="4">
        <v>5034</v>
      </c>
      <c r="B302" s="1" t="s">
        <v>220</v>
      </c>
      <c r="C302" s="46">
        <v>1.1762651200000001</v>
      </c>
      <c r="D302" s="13">
        <v>1.3264415618479115</v>
      </c>
      <c r="E302" s="14">
        <v>1.0384695429764836</v>
      </c>
      <c r="F302" s="13">
        <v>0.87020669586933763</v>
      </c>
      <c r="G302" s="13">
        <v>1.5378527365254508</v>
      </c>
      <c r="H302" s="13">
        <v>0.95188779025269099</v>
      </c>
      <c r="I302" s="13">
        <v>1.4264829495912565</v>
      </c>
      <c r="J302" s="13">
        <v>0.92208497327038363</v>
      </c>
      <c r="K302" s="13">
        <v>3.2912115633067947</v>
      </c>
      <c r="L302" s="15">
        <v>0.44413766999999998</v>
      </c>
      <c r="M302" s="16"/>
    </row>
    <row r="303" spans="1:13" ht="14.4">
      <c r="A303" s="4">
        <v>5035</v>
      </c>
      <c r="B303" s="1" t="s">
        <v>221</v>
      </c>
      <c r="C303" s="46">
        <v>1.0067055499999999</v>
      </c>
      <c r="D303" s="13">
        <v>1.0035583272018083</v>
      </c>
      <c r="E303" s="14">
        <v>1.0875991633342152</v>
      </c>
      <c r="F303" s="13">
        <v>0.96668325929922205</v>
      </c>
      <c r="G303" s="13">
        <v>0.95809205430687872</v>
      </c>
      <c r="H303" s="13">
        <v>0.81709401709547436</v>
      </c>
      <c r="I303" s="13">
        <v>0.99373618398877805</v>
      </c>
      <c r="J303" s="13">
        <v>1.0462887164808887</v>
      </c>
      <c r="K303" s="13">
        <v>1.5766662490115035</v>
      </c>
      <c r="L303" s="15">
        <v>4.4638647100000002</v>
      </c>
      <c r="M303" s="16"/>
    </row>
    <row r="304" spans="1:13" ht="14.4">
      <c r="A304" s="4">
        <v>5036</v>
      </c>
      <c r="B304" s="1" t="s">
        <v>222</v>
      </c>
      <c r="C304" s="46">
        <v>1.1175153600000001</v>
      </c>
      <c r="D304" s="13">
        <v>1.2518165471897647</v>
      </c>
      <c r="E304" s="14">
        <v>1.0069167542626416</v>
      </c>
      <c r="F304" s="13">
        <v>0.95177519452217463</v>
      </c>
      <c r="G304" s="13">
        <v>1.362355258593964</v>
      </c>
      <c r="H304" s="13">
        <v>0.70765460106282996</v>
      </c>
      <c r="I304" s="13">
        <v>1.2812682375516251</v>
      </c>
      <c r="J304" s="13">
        <v>0.85648104491780197</v>
      </c>
      <c r="K304" s="13">
        <v>4.4860872191834495</v>
      </c>
      <c r="L304" s="15">
        <v>0.47786964999999998</v>
      </c>
      <c r="M304" s="16"/>
    </row>
    <row r="305" spans="1:13" ht="14.4">
      <c r="A305" s="4">
        <v>5037</v>
      </c>
      <c r="B305" s="1" t="s">
        <v>223</v>
      </c>
      <c r="C305" s="46">
        <v>1.03172362</v>
      </c>
      <c r="D305" s="13">
        <v>1.0716349041813604</v>
      </c>
      <c r="E305" s="14">
        <v>1.0376007414383177</v>
      </c>
      <c r="F305" s="13">
        <v>1.0609141558856354</v>
      </c>
      <c r="G305" s="13">
        <v>0.96689875575933593</v>
      </c>
      <c r="H305" s="13">
        <v>0.76509541228307631</v>
      </c>
      <c r="I305" s="13">
        <v>1.0215280409805616</v>
      </c>
      <c r="J305" s="13">
        <v>0.95892320777408857</v>
      </c>
      <c r="K305" s="13">
        <v>2.3781903514731924</v>
      </c>
      <c r="L305" s="15">
        <v>3.7163206199999999</v>
      </c>
      <c r="M305" s="16"/>
    </row>
    <row r="306" spans="1:13" ht="14.4">
      <c r="A306" s="4">
        <v>5038</v>
      </c>
      <c r="B306" s="1" t="s">
        <v>224</v>
      </c>
      <c r="C306" s="46">
        <v>1.01151711</v>
      </c>
      <c r="D306" s="13">
        <v>1.0956752139814896</v>
      </c>
      <c r="E306" s="14">
        <v>0.96918913345368529</v>
      </c>
      <c r="F306" s="13">
        <v>0.94292011667834796</v>
      </c>
      <c r="G306" s="13">
        <v>0.97735646587384284</v>
      </c>
      <c r="H306" s="13">
        <v>0.83646647288087894</v>
      </c>
      <c r="I306" s="13">
        <v>1.0327622351229337</v>
      </c>
      <c r="J306" s="13">
        <v>0.97296746089770481</v>
      </c>
      <c r="K306" s="13">
        <v>2.4538345689001559</v>
      </c>
      <c r="L306" s="15">
        <v>2.7422645000000001</v>
      </c>
      <c r="M306" s="16"/>
    </row>
    <row r="307" spans="1:13" ht="14.4">
      <c r="A307" s="4">
        <v>5041</v>
      </c>
      <c r="B307" s="1" t="s">
        <v>226</v>
      </c>
      <c r="C307" s="46">
        <v>1.30817655</v>
      </c>
      <c r="D307" s="13">
        <v>1.5854067342074307</v>
      </c>
      <c r="E307" s="14">
        <v>1.0462891141745159</v>
      </c>
      <c r="F307" s="13">
        <v>1.0211249701032814</v>
      </c>
      <c r="G307" s="13">
        <v>1.6757263955204187</v>
      </c>
      <c r="H307" s="13">
        <v>0.6985937288954176</v>
      </c>
      <c r="I307" s="13">
        <v>1.522083829698843</v>
      </c>
      <c r="J307" s="13">
        <v>0.94374188775399714</v>
      </c>
      <c r="K307" s="13">
        <v>7.6923775943015746</v>
      </c>
      <c r="L307" s="15">
        <v>0.36669921</v>
      </c>
      <c r="M307" s="16"/>
    </row>
    <row r="308" spans="1:13" ht="14.4">
      <c r="A308" s="4">
        <v>5042</v>
      </c>
      <c r="B308" s="1" t="s">
        <v>227</v>
      </c>
      <c r="C308" s="46">
        <v>1.4863479100000001</v>
      </c>
      <c r="D308" s="13">
        <v>1.9495081043006273</v>
      </c>
      <c r="E308" s="14">
        <v>1.1879359342361671</v>
      </c>
      <c r="F308" s="13">
        <v>0.72155624020272124</v>
      </c>
      <c r="G308" s="13">
        <v>2.088227484359551</v>
      </c>
      <c r="H308" s="13">
        <v>0.64075857081760512</v>
      </c>
      <c r="I308" s="13">
        <v>2.0872962786940175</v>
      </c>
      <c r="J308" s="13">
        <v>0.75712314192977281</v>
      </c>
      <c r="K308" s="13">
        <v>7.4112533833247998</v>
      </c>
      <c r="L308" s="15">
        <v>0.23539841</v>
      </c>
      <c r="M308" s="16"/>
    </row>
    <row r="309" spans="1:13" ht="14.4">
      <c r="A309" s="4">
        <v>5043</v>
      </c>
      <c r="B309" s="1" t="s">
        <v>228</v>
      </c>
      <c r="C309" s="46">
        <v>1.8689434599999999</v>
      </c>
      <c r="D309" s="13">
        <v>1.9233715244640726</v>
      </c>
      <c r="E309" s="14">
        <v>1.5981414512116103</v>
      </c>
      <c r="F309" s="13">
        <v>0.74612316012219604</v>
      </c>
      <c r="G309" s="13">
        <v>4.512981422882862</v>
      </c>
      <c r="H309" s="13">
        <v>0.69896236711402493</v>
      </c>
      <c r="I309" s="13">
        <v>3.422819316267951</v>
      </c>
      <c r="J309" s="13">
        <v>0.82319506627850203</v>
      </c>
      <c r="K309" s="13">
        <v>9.2411642534984342</v>
      </c>
      <c r="L309" s="15">
        <v>7.7075749999999998E-2</v>
      </c>
      <c r="M309" s="16"/>
    </row>
    <row r="310" spans="1:13" ht="14.4">
      <c r="A310" s="4">
        <v>5044</v>
      </c>
      <c r="B310" s="1" t="s">
        <v>229</v>
      </c>
      <c r="C310" s="46">
        <v>1.67220367</v>
      </c>
      <c r="D310" s="13">
        <v>2.0887068437764227</v>
      </c>
      <c r="E310" s="14">
        <v>1.3749063445545306</v>
      </c>
      <c r="F310" s="13">
        <v>0.75235967850442798</v>
      </c>
      <c r="G310" s="13">
        <v>2.7541575983864846</v>
      </c>
      <c r="H310" s="13">
        <v>0.83785250176071169</v>
      </c>
      <c r="I310" s="13">
        <v>2.4188705840475864</v>
      </c>
      <c r="J310" s="13">
        <v>0.89458393086504917</v>
      </c>
      <c r="K310" s="13">
        <v>4.8219152865797428</v>
      </c>
      <c r="L310" s="15">
        <v>0.15070575999999999</v>
      </c>
      <c r="M310" s="16"/>
    </row>
    <row r="311" spans="1:13" ht="14.4">
      <c r="A311" s="4">
        <v>5045</v>
      </c>
      <c r="B311" s="1" t="s">
        <v>230</v>
      </c>
      <c r="C311" s="46">
        <v>1.26452842</v>
      </c>
      <c r="D311" s="13">
        <v>1.4720922227053552</v>
      </c>
      <c r="E311" s="14">
        <v>1.1803490270975108</v>
      </c>
      <c r="F311" s="13">
        <v>0.88555386051346696</v>
      </c>
      <c r="G311" s="13">
        <v>1.4876043874007785</v>
      </c>
      <c r="H311" s="13">
        <v>0.9107177871722576</v>
      </c>
      <c r="I311" s="13">
        <v>1.4026958666649807</v>
      </c>
      <c r="J311" s="13">
        <v>1.0889272735631426</v>
      </c>
      <c r="K311" s="13">
        <v>3.3150600699353325</v>
      </c>
      <c r="L311" s="15">
        <v>0.41784124</v>
      </c>
      <c r="M311" s="16"/>
    </row>
    <row r="312" spans="1:13" ht="14.4">
      <c r="A312" s="4">
        <v>5046</v>
      </c>
      <c r="B312" s="1" t="s">
        <v>231</v>
      </c>
      <c r="C312" s="46">
        <v>1.4506688999999999</v>
      </c>
      <c r="D312" s="13">
        <v>1.7716042886739174</v>
      </c>
      <c r="E312" s="14">
        <v>1.2844276820695197</v>
      </c>
      <c r="F312" s="13">
        <v>0.82206169240566362</v>
      </c>
      <c r="G312" s="13">
        <v>2.155391438550843</v>
      </c>
      <c r="H312" s="13">
        <v>0.60511016184764055</v>
      </c>
      <c r="I312" s="13">
        <v>1.8677451839434529</v>
      </c>
      <c r="J312" s="13">
        <v>0.84077575748609523</v>
      </c>
      <c r="K312" s="13">
        <v>6.2930861737618633</v>
      </c>
      <c r="L312" s="15">
        <v>0.22379171</v>
      </c>
      <c r="M312" s="16"/>
    </row>
    <row r="313" spans="1:13" ht="14.4">
      <c r="A313" s="4">
        <v>5047</v>
      </c>
      <c r="B313" s="1" t="s">
        <v>232</v>
      </c>
      <c r="C313" s="46">
        <v>1.1405257200000001</v>
      </c>
      <c r="D313" s="13">
        <v>1.1142735367189882</v>
      </c>
      <c r="E313" s="14">
        <v>1.3176284318380889</v>
      </c>
      <c r="F313" s="13">
        <v>1.0154868275690521</v>
      </c>
      <c r="G313" s="13">
        <v>1.2145882140277799</v>
      </c>
      <c r="H313" s="13">
        <v>0.68668484961969867</v>
      </c>
      <c r="I313" s="13">
        <v>1.2271392662879597</v>
      </c>
      <c r="J313" s="13">
        <v>0.99536801325677948</v>
      </c>
      <c r="K313" s="13">
        <v>3.6205444446812325</v>
      </c>
      <c r="L313" s="15">
        <v>0.70456302999999998</v>
      </c>
      <c r="M313" s="16"/>
    </row>
    <row r="314" spans="1:13" ht="14.4">
      <c r="A314" s="4">
        <v>5049</v>
      </c>
      <c r="B314" s="1" t="s">
        <v>233</v>
      </c>
      <c r="C314" s="46">
        <v>1.3668396700000001</v>
      </c>
      <c r="D314" s="13">
        <v>1.5961961322351619</v>
      </c>
      <c r="E314" s="14">
        <v>0.97733586747753176</v>
      </c>
      <c r="F314" s="13">
        <v>1.0219847909505089</v>
      </c>
      <c r="G314" s="13">
        <v>2.3012419718879231</v>
      </c>
      <c r="H314" s="13">
        <v>0.70844003929476151</v>
      </c>
      <c r="I314" s="13">
        <v>1.9837833010455059</v>
      </c>
      <c r="J314" s="13">
        <v>0.79833250094362251</v>
      </c>
      <c r="K314" s="13">
        <v>5.7753360987930575</v>
      </c>
      <c r="L314" s="15">
        <v>0.20003424</v>
      </c>
      <c r="M314" s="16"/>
    </row>
    <row r="315" spans="1:13" ht="14.4">
      <c r="A315" s="4">
        <v>5052</v>
      </c>
      <c r="B315" s="1" t="s">
        <v>234</v>
      </c>
      <c r="C315" s="46">
        <v>1.61758219</v>
      </c>
      <c r="D315" s="13">
        <v>1.7301216085024518</v>
      </c>
      <c r="E315" s="14">
        <v>1.2737974698957006</v>
      </c>
      <c r="F315" s="13">
        <v>0.90730628607698161</v>
      </c>
      <c r="G315" s="13">
        <v>3.5213054761619316</v>
      </c>
      <c r="H315" s="13">
        <v>0.61436761347742774</v>
      </c>
      <c r="I315" s="13">
        <v>2.6632821366554364</v>
      </c>
      <c r="J315" s="13">
        <v>1.0045156001644355</v>
      </c>
      <c r="K315" s="13">
        <v>7.967630521725475</v>
      </c>
      <c r="L315" s="15">
        <v>0.10645520999999999</v>
      </c>
      <c r="M315" s="16"/>
    </row>
    <row r="316" spans="1:13" ht="14.4">
      <c r="A316" s="4">
        <v>5053</v>
      </c>
      <c r="B316" s="1" t="s">
        <v>225</v>
      </c>
      <c r="C316" s="46">
        <v>1.0709719</v>
      </c>
      <c r="D316" s="13">
        <v>1.1341320536321007</v>
      </c>
      <c r="E316" s="14">
        <v>1.0874598100800184</v>
      </c>
      <c r="F316" s="13">
        <v>1.014192138237622</v>
      </c>
      <c r="G316" s="13">
        <v>1.0697600019690658</v>
      </c>
      <c r="H316" s="13">
        <v>0.66341487356768658</v>
      </c>
      <c r="I316" s="13">
        <v>1.1442707269939807</v>
      </c>
      <c r="J316" s="13">
        <v>0.91832744681433942</v>
      </c>
      <c r="K316" s="13">
        <v>3.7964749454605258</v>
      </c>
      <c r="L316" s="15">
        <v>1.2448186999999999</v>
      </c>
      <c r="M316" s="16"/>
    </row>
    <row r="317" spans="1:13" ht="14.4">
      <c r="A317" s="4">
        <v>5054</v>
      </c>
      <c r="B317" s="1" t="s">
        <v>349</v>
      </c>
      <c r="C317" s="46">
        <v>1.08289525</v>
      </c>
      <c r="D317" s="13">
        <v>1.2620989357142793</v>
      </c>
      <c r="E317" s="14">
        <v>1.0672678276801042</v>
      </c>
      <c r="F317" s="13">
        <v>0.81201675900754178</v>
      </c>
      <c r="G317" s="13">
        <v>1.0384346346306872</v>
      </c>
      <c r="H317" s="13">
        <v>0.74270583720236893</v>
      </c>
      <c r="I317" s="13">
        <v>1.1654468840093395</v>
      </c>
      <c r="J317" s="13">
        <v>0.8909249976613155</v>
      </c>
      <c r="K317" s="13">
        <v>3.8991958579218444</v>
      </c>
      <c r="L317" s="15">
        <v>1.81626737</v>
      </c>
      <c r="M317" s="16"/>
    </row>
    <row r="318" spans="1:13" ht="14.4">
      <c r="A318" s="4">
        <v>5055</v>
      </c>
      <c r="B318" s="1" t="s">
        <v>383</v>
      </c>
      <c r="C318" s="46">
        <v>1.1153829200000001</v>
      </c>
      <c r="D318" s="13">
        <v>1.3050109309512987</v>
      </c>
      <c r="E318" s="14">
        <v>1.0771113874644589</v>
      </c>
      <c r="F318" s="13">
        <v>0.80318807621013111</v>
      </c>
      <c r="G318" s="13">
        <v>1.1377958048740775</v>
      </c>
      <c r="H318" s="13">
        <v>0.73747171458368732</v>
      </c>
      <c r="I318" s="13">
        <v>1.3034303440011494</v>
      </c>
      <c r="J318" s="13">
        <v>0.87402660468067739</v>
      </c>
      <c r="K318" s="13">
        <v>3.7961406796746737</v>
      </c>
      <c r="L318" s="15">
        <v>1.07361985</v>
      </c>
      <c r="M318" s="16"/>
    </row>
    <row r="319" spans="1:13" ht="14.4">
      <c r="A319" s="4">
        <v>5056</v>
      </c>
      <c r="B319" s="1" t="s">
        <v>384</v>
      </c>
      <c r="C319" s="46">
        <v>1.0694672700000001</v>
      </c>
      <c r="D319" s="13">
        <v>1.1493696559934707</v>
      </c>
      <c r="E319" s="14">
        <v>0.95846726065310328</v>
      </c>
      <c r="F319" s="13">
        <v>0.99075103823676458</v>
      </c>
      <c r="G319" s="13">
        <v>1.1811644050038721</v>
      </c>
      <c r="H319" s="13">
        <v>0.93564912984581827</v>
      </c>
      <c r="I319" s="13">
        <v>1.2370304882292773</v>
      </c>
      <c r="J319" s="13">
        <v>0.94643835449904412</v>
      </c>
      <c r="K319" s="13">
        <v>2.2111369611906442</v>
      </c>
      <c r="L319" s="15">
        <v>0.96390025999999995</v>
      </c>
      <c r="M319" s="16"/>
    </row>
    <row r="320" spans="1:13" ht="14.4">
      <c r="A320" s="4">
        <v>5057</v>
      </c>
      <c r="B320" s="1" t="s">
        <v>385</v>
      </c>
      <c r="C320" s="46">
        <v>1.05269276</v>
      </c>
      <c r="D320" s="13">
        <v>1.1370901507938687</v>
      </c>
      <c r="E320" s="14">
        <v>1.02994105393228</v>
      </c>
      <c r="F320" s="13">
        <v>0.97990063762618629</v>
      </c>
      <c r="G320" s="13">
        <v>1.0174631544143746</v>
      </c>
      <c r="H320" s="13">
        <v>0.78225481574857281</v>
      </c>
      <c r="I320" s="13">
        <v>1.076205707921813</v>
      </c>
      <c r="J320" s="13">
        <v>1.0300359954531437</v>
      </c>
      <c r="K320" s="13">
        <v>2.5927644166702146</v>
      </c>
      <c r="L320" s="15">
        <v>1.9044057599999999</v>
      </c>
      <c r="M320" s="16"/>
    </row>
    <row r="321" spans="1:13" ht="14.4">
      <c r="A321" s="4">
        <v>5058</v>
      </c>
      <c r="B321" s="1" t="s">
        <v>386</v>
      </c>
      <c r="C321" s="46">
        <v>1.1827805600000001</v>
      </c>
      <c r="D321" s="13">
        <v>1.411947802131559</v>
      </c>
      <c r="E321" s="14">
        <v>1.0079795037622363</v>
      </c>
      <c r="F321" s="13">
        <v>1.0446211117465516</v>
      </c>
      <c r="G321" s="13">
        <v>1.2688520614465786</v>
      </c>
      <c r="H321" s="13">
        <v>0.66938676058644642</v>
      </c>
      <c r="I321" s="13">
        <v>1.4181261818818816</v>
      </c>
      <c r="J321" s="13">
        <v>0.70360139120150378</v>
      </c>
      <c r="K321" s="13">
        <v>3.8690514517294021</v>
      </c>
      <c r="L321" s="15">
        <v>0.78363368</v>
      </c>
      <c r="M321" s="16"/>
    </row>
    <row r="322" spans="1:13" ht="14.4">
      <c r="A322" s="4">
        <v>5059</v>
      </c>
      <c r="B322" s="1" t="s">
        <v>387</v>
      </c>
      <c r="C322" s="46">
        <v>1.03817749</v>
      </c>
      <c r="D322" s="13">
        <v>1.1398408955986212</v>
      </c>
      <c r="E322" s="14">
        <v>1.0392722611974563</v>
      </c>
      <c r="F322" s="13">
        <v>0.89229730118483142</v>
      </c>
      <c r="G322" s="13">
        <v>0.97147338732314326</v>
      </c>
      <c r="H322" s="13">
        <v>0.87114906022311156</v>
      </c>
      <c r="I322" s="13">
        <v>1.0518838200519018</v>
      </c>
      <c r="J322" s="13">
        <v>0.95507793695635701</v>
      </c>
      <c r="K322" s="13">
        <v>2.3428755688338616</v>
      </c>
      <c r="L322" s="15">
        <v>3.3980431100000001</v>
      </c>
      <c r="M322" s="16"/>
    </row>
    <row r="323" spans="1:13" ht="14.4">
      <c r="A323" s="4">
        <v>5060</v>
      </c>
      <c r="B323" s="1" t="s">
        <v>388</v>
      </c>
      <c r="C323" s="46">
        <v>1.08662668</v>
      </c>
      <c r="D323" s="13">
        <v>1.1297346962901254</v>
      </c>
      <c r="E323" s="14">
        <v>1.1084882096514748</v>
      </c>
      <c r="F323" s="13">
        <v>1.064090757072244</v>
      </c>
      <c r="G323" s="13">
        <v>1.0407779090952129</v>
      </c>
      <c r="H323" s="13">
        <v>0.82261209223061926</v>
      </c>
      <c r="I323" s="13">
        <v>1.1073768923331249</v>
      </c>
      <c r="J323" s="13">
        <v>0.99799617516696482</v>
      </c>
      <c r="K323" s="13">
        <v>2.3980402072682665</v>
      </c>
      <c r="L323" s="15">
        <v>1.8155419500000001</v>
      </c>
      <c r="M323" s="16"/>
    </row>
    <row r="324" spans="1:13" ht="14.4">
      <c r="A324" s="4">
        <v>5061</v>
      </c>
      <c r="B324" s="1" t="s">
        <v>204</v>
      </c>
      <c r="C324" s="46">
        <v>1.18528017</v>
      </c>
      <c r="D324" s="13">
        <v>1.4007028249337414</v>
      </c>
      <c r="E324" s="14">
        <v>1.0446589123299714</v>
      </c>
      <c r="F324" s="13">
        <v>0.84283983817440644</v>
      </c>
      <c r="G324" s="13">
        <v>1.6055194752864475</v>
      </c>
      <c r="H324" s="13">
        <v>0.58468129198303265</v>
      </c>
      <c r="I324" s="13">
        <v>1.4910174815758428</v>
      </c>
      <c r="J324" s="13">
        <v>0.71681994851679243</v>
      </c>
      <c r="K324" s="13">
        <v>5.0549097045352056</v>
      </c>
      <c r="L324" s="15">
        <v>0.35708740999999999</v>
      </c>
      <c r="M324" s="16"/>
    </row>
    <row r="325" spans="1:13" ht="14.4">
      <c r="A325" s="4">
        <v>5501</v>
      </c>
      <c r="B325" s="1" t="s">
        <v>273</v>
      </c>
      <c r="C325" s="46">
        <v>0.90127113999999997</v>
      </c>
      <c r="D325" s="13">
        <v>0.82802244280202386</v>
      </c>
      <c r="E325" s="14">
        <v>0.92882763928059853</v>
      </c>
      <c r="F325" s="13">
        <v>1.004171600827005</v>
      </c>
      <c r="G325" s="13">
        <v>0.93840425970162356</v>
      </c>
      <c r="H325" s="13">
        <v>0.8756025414044355</v>
      </c>
      <c r="I325" s="13">
        <v>0.91539424234388078</v>
      </c>
      <c r="J325" s="13">
        <v>0.96013672005841111</v>
      </c>
      <c r="K325" s="13">
        <v>0.24671725453951035</v>
      </c>
      <c r="L325" s="15">
        <v>14.170149889999999</v>
      </c>
      <c r="M325" s="16"/>
    </row>
    <row r="326" spans="1:13" ht="14.4">
      <c r="A326" s="4">
        <v>5503</v>
      </c>
      <c r="B326" s="1" t="s">
        <v>272</v>
      </c>
      <c r="C326" s="46">
        <v>0.99604696999999998</v>
      </c>
      <c r="D326" s="13">
        <v>1.0791623167848134</v>
      </c>
      <c r="E326" s="14">
        <v>0.94037947492876828</v>
      </c>
      <c r="F326" s="13">
        <v>0.97246700109182549</v>
      </c>
      <c r="G326" s="13">
        <v>0.95321628862752317</v>
      </c>
      <c r="H326" s="13">
        <v>0.86855071185517374</v>
      </c>
      <c r="I326" s="13">
        <v>1.0018575776593222</v>
      </c>
      <c r="J326" s="13">
        <v>0.93786837002385037</v>
      </c>
      <c r="K326" s="13">
        <v>0.60641431399558954</v>
      </c>
      <c r="L326" s="15">
        <v>4.5335049200000004</v>
      </c>
      <c r="M326" s="16"/>
    </row>
    <row r="327" spans="1:13" ht="14.4">
      <c r="A327" s="4">
        <v>5510</v>
      </c>
      <c r="B327" s="1" t="s">
        <v>274</v>
      </c>
      <c r="C327" s="46">
        <v>1.21755894</v>
      </c>
      <c r="D327" s="13">
        <v>1.5312762106328268</v>
      </c>
      <c r="E327" s="14">
        <v>0.97881195219164008</v>
      </c>
      <c r="F327" s="13">
        <v>0.88952338901086003</v>
      </c>
      <c r="G327" s="13">
        <v>1.3445546003866453</v>
      </c>
      <c r="H327" s="13">
        <v>0.92433793965378097</v>
      </c>
      <c r="I327" s="13">
        <v>1.3410912386496165</v>
      </c>
      <c r="J327" s="13">
        <v>0.96519405106758793</v>
      </c>
      <c r="K327" s="13">
        <v>2.9499597476038795</v>
      </c>
      <c r="L327" s="15">
        <v>0.51776767999999995</v>
      </c>
      <c r="M327" s="16"/>
    </row>
    <row r="328" spans="1:13" ht="14.4">
      <c r="A328" s="4">
        <v>5512</v>
      </c>
      <c r="B328" s="1" t="s">
        <v>390</v>
      </c>
      <c r="C328" s="46">
        <v>1.1534762599999999</v>
      </c>
      <c r="D328" s="13">
        <v>1.4567989721563839</v>
      </c>
      <c r="E328" s="14">
        <v>0.98014997566619377</v>
      </c>
      <c r="F328" s="13">
        <v>0.80629600377899124</v>
      </c>
      <c r="G328" s="13">
        <v>1.2435199642063437</v>
      </c>
      <c r="H328" s="13">
        <v>0.70099096706692177</v>
      </c>
      <c r="I328" s="13">
        <v>1.3702892698678519</v>
      </c>
      <c r="J328" s="13">
        <v>0.80900157338521128</v>
      </c>
      <c r="K328" s="13">
        <v>2.7565054117840364</v>
      </c>
      <c r="L328" s="15">
        <v>0.75987621000000005</v>
      </c>
      <c r="M328" s="16"/>
    </row>
    <row r="329" spans="1:13" ht="14.4">
      <c r="A329" s="4">
        <v>5514</v>
      </c>
      <c r="B329" s="1" t="s">
        <v>275</v>
      </c>
      <c r="C329" s="46">
        <v>1.3616886500000001</v>
      </c>
      <c r="D329" s="13">
        <v>1.9248799992550067</v>
      </c>
      <c r="E329" s="14">
        <v>0.88466039632330951</v>
      </c>
      <c r="F329" s="13">
        <v>0.45233758916061595</v>
      </c>
      <c r="G329" s="13">
        <v>2.0924422748705771</v>
      </c>
      <c r="H329" s="13">
        <v>1.0050686363319647</v>
      </c>
      <c r="I329" s="13">
        <v>1.8556484494096039</v>
      </c>
      <c r="J329" s="13">
        <v>0.78986679190002318</v>
      </c>
      <c r="K329" s="13">
        <v>4.4751330428155978</v>
      </c>
      <c r="L329" s="15">
        <v>0.23267809</v>
      </c>
      <c r="M329" s="16"/>
    </row>
    <row r="330" spans="1:13" ht="14.4">
      <c r="A330" s="4">
        <v>5516</v>
      </c>
      <c r="B330" s="1" t="s">
        <v>276</v>
      </c>
      <c r="C330" s="46">
        <v>1.46737129</v>
      </c>
      <c r="D330" s="13">
        <v>1.8129327841634268</v>
      </c>
      <c r="E330" s="14">
        <v>1.165809717101109</v>
      </c>
      <c r="F330" s="13">
        <v>0.62602248606904176</v>
      </c>
      <c r="G330" s="13">
        <v>2.3529046076763676</v>
      </c>
      <c r="H330" s="13">
        <v>1.3285250277485856</v>
      </c>
      <c r="I330" s="13">
        <v>1.9629802178614502</v>
      </c>
      <c r="J330" s="13">
        <v>0.99458546560746974</v>
      </c>
      <c r="K330" s="13">
        <v>3.3356602150491477</v>
      </c>
      <c r="L330" s="15">
        <v>0.19296141</v>
      </c>
      <c r="M330" s="16"/>
    </row>
    <row r="331" spans="1:13" ht="14.4">
      <c r="A331" s="4">
        <v>5518</v>
      </c>
      <c r="B331" s="1" t="s">
        <v>277</v>
      </c>
      <c r="C331" s="46">
        <v>1.5272991199999999</v>
      </c>
      <c r="D331" s="13">
        <v>1.7810544519111626</v>
      </c>
      <c r="E331" s="14">
        <v>1.4105708979993674</v>
      </c>
      <c r="F331" s="13">
        <v>0.66090843795822007</v>
      </c>
      <c r="G331" s="13">
        <v>2.4503916421624963</v>
      </c>
      <c r="H331" s="13">
        <v>0.9436121643698876</v>
      </c>
      <c r="I331" s="13">
        <v>1.9915898904419882</v>
      </c>
      <c r="J331" s="13">
        <v>1.413705264102179</v>
      </c>
      <c r="K331" s="13">
        <v>3.8156510765897118</v>
      </c>
      <c r="L331" s="15">
        <v>0.18099199999999999</v>
      </c>
      <c r="M331" s="16"/>
    </row>
    <row r="332" spans="1:13" ht="14.4">
      <c r="A332" s="4">
        <v>5520</v>
      </c>
      <c r="B332" s="1" t="s">
        <v>278</v>
      </c>
      <c r="C332" s="46">
        <v>1.0417586400000001</v>
      </c>
      <c r="D332" s="13">
        <v>1.1543428226213417</v>
      </c>
      <c r="E332" s="14">
        <v>1.0288367673161434</v>
      </c>
      <c r="F332" s="13">
        <v>0.84060698288460634</v>
      </c>
      <c r="G332" s="13">
        <v>1.2245817996965536</v>
      </c>
      <c r="H332" s="13">
        <v>0.62211751939599924</v>
      </c>
      <c r="I332" s="13">
        <v>1.2072917979220323</v>
      </c>
      <c r="J332" s="13">
        <v>0.7708397751833348</v>
      </c>
      <c r="K332" s="13">
        <v>2.0277050315490341</v>
      </c>
      <c r="L332" s="15">
        <v>0.72142901999999998</v>
      </c>
      <c r="M332" s="16"/>
    </row>
    <row r="333" spans="1:13" ht="14.4">
      <c r="A333" s="4">
        <v>5522</v>
      </c>
      <c r="B333" s="1" t="s">
        <v>279</v>
      </c>
      <c r="C333" s="46">
        <v>1.18875343</v>
      </c>
      <c r="D333" s="13">
        <v>1.4367952614331738</v>
      </c>
      <c r="E333" s="14">
        <v>1.0109014760226629</v>
      </c>
      <c r="F333" s="13">
        <v>0.72208460747064807</v>
      </c>
      <c r="G333" s="13">
        <v>1.5810661041368939</v>
      </c>
      <c r="H333" s="13">
        <v>0.95663241296318025</v>
      </c>
      <c r="I333" s="13">
        <v>1.4515290140009298</v>
      </c>
      <c r="J333" s="13">
        <v>0.88802156959556189</v>
      </c>
      <c r="K333" s="13">
        <v>2.5318118478818028</v>
      </c>
      <c r="L333" s="15">
        <v>0.37268392</v>
      </c>
      <c r="M333" s="16"/>
    </row>
    <row r="334" spans="1:13" ht="14.4">
      <c r="A334" s="4">
        <v>5524</v>
      </c>
      <c r="B334" s="1" t="s">
        <v>280</v>
      </c>
      <c r="C334" s="46">
        <v>1.0665845</v>
      </c>
      <c r="D334" s="13">
        <v>1.2000872732857635</v>
      </c>
      <c r="E334" s="14">
        <v>1.0379276788605578</v>
      </c>
      <c r="F334" s="13">
        <v>0.87630594389061656</v>
      </c>
      <c r="G334" s="13">
        <v>1.1046152774650277</v>
      </c>
      <c r="H334" s="13">
        <v>0.71796356710824227</v>
      </c>
      <c r="I334" s="13">
        <v>1.2018314329484905</v>
      </c>
      <c r="J334" s="13">
        <v>0.88808623428365474</v>
      </c>
      <c r="K334" s="13">
        <v>2.1948361030826731</v>
      </c>
      <c r="L334" s="15">
        <v>1.23393741</v>
      </c>
      <c r="M334" s="16"/>
    </row>
    <row r="335" spans="1:13" ht="14.4">
      <c r="A335" s="4">
        <v>5526</v>
      </c>
      <c r="B335" s="1" t="s">
        <v>281</v>
      </c>
      <c r="C335" s="46">
        <v>1.0622613000000001</v>
      </c>
      <c r="D335" s="13">
        <v>1.1375199845404895</v>
      </c>
      <c r="E335" s="14">
        <v>1.0677467281167363</v>
      </c>
      <c r="F335" s="13">
        <v>0.84629824185592839</v>
      </c>
      <c r="G335" s="13">
        <v>1.2321525202008647</v>
      </c>
      <c r="H335" s="13">
        <v>0.74551146671687374</v>
      </c>
      <c r="I335" s="13">
        <v>1.1952652205227492</v>
      </c>
      <c r="J335" s="13">
        <v>1.0409520275992648</v>
      </c>
      <c r="K335" s="13">
        <v>1.4775684830250659</v>
      </c>
      <c r="L335" s="15">
        <v>0.63111437000000004</v>
      </c>
      <c r="M335" s="16"/>
    </row>
    <row r="336" spans="1:13" ht="14.4">
      <c r="A336" s="4">
        <v>5528</v>
      </c>
      <c r="B336" s="1" t="s">
        <v>282</v>
      </c>
      <c r="C336" s="46">
        <v>1.3897092099999999</v>
      </c>
      <c r="D336" s="13">
        <v>1.7821141122940212</v>
      </c>
      <c r="E336" s="14">
        <v>1.1153735495607358</v>
      </c>
      <c r="F336" s="13">
        <v>0.52614755147571923</v>
      </c>
      <c r="G336" s="13">
        <v>2.3267724198904598</v>
      </c>
      <c r="H336" s="13">
        <v>0.82811332920669956</v>
      </c>
      <c r="I336" s="13">
        <v>1.9736239422403457</v>
      </c>
      <c r="J336" s="13">
        <v>0.6676466755740369</v>
      </c>
      <c r="K336" s="13">
        <v>4.6633134393062727</v>
      </c>
      <c r="L336" s="15">
        <v>0.19477495</v>
      </c>
      <c r="M336" s="16"/>
    </row>
    <row r="337" spans="1:13" ht="14.4">
      <c r="A337" s="4">
        <v>5530</v>
      </c>
      <c r="B337" s="1" t="s">
        <v>391</v>
      </c>
      <c r="C337" s="46">
        <v>1.12704228</v>
      </c>
      <c r="D337" s="13">
        <v>1.3228935442687226</v>
      </c>
      <c r="E337" s="14">
        <v>1.0800473266878599</v>
      </c>
      <c r="F337" s="13">
        <v>0.88675241415848705</v>
      </c>
      <c r="G337" s="13">
        <v>1.000589584046967</v>
      </c>
      <c r="H337" s="13">
        <v>0.89177222337512729</v>
      </c>
      <c r="I337" s="13">
        <v>1.1881241779491483</v>
      </c>
      <c r="J337" s="13">
        <v>1.0354880456588953</v>
      </c>
      <c r="K337" s="13">
        <v>1.2262031232137141</v>
      </c>
      <c r="L337" s="15">
        <v>2.7054494899999999</v>
      </c>
      <c r="M337" s="16"/>
    </row>
    <row r="338" spans="1:13" ht="14.4">
      <c r="A338" s="4">
        <v>5532</v>
      </c>
      <c r="B338" s="1" t="s">
        <v>283</v>
      </c>
      <c r="C338" s="46">
        <v>1.15270092</v>
      </c>
      <c r="D338" s="13">
        <v>1.4796686784975366</v>
      </c>
      <c r="E338" s="14">
        <v>0.96004713240411932</v>
      </c>
      <c r="F338" s="13">
        <v>0.75431369292920714</v>
      </c>
      <c r="G338" s="13">
        <v>1.1724803838086739</v>
      </c>
      <c r="H338" s="13">
        <v>0.84600060912471919</v>
      </c>
      <c r="I338" s="13">
        <v>1.3182798296380787</v>
      </c>
      <c r="J338" s="13">
        <v>0.8706600844374025</v>
      </c>
      <c r="K338" s="13">
        <v>4.2068502923615139</v>
      </c>
      <c r="L338" s="15">
        <v>1.0074253900000001</v>
      </c>
      <c r="M338" s="16"/>
    </row>
    <row r="339" spans="1:13" ht="14.4">
      <c r="A339" s="4">
        <v>5534</v>
      </c>
      <c r="B339" s="1" t="s">
        <v>284</v>
      </c>
      <c r="C339" s="46">
        <v>1.2819976</v>
      </c>
      <c r="D339" s="13">
        <v>1.706012672870028</v>
      </c>
      <c r="E339" s="14">
        <v>1.0259223735159915</v>
      </c>
      <c r="F339" s="13">
        <v>0.63403600193700915</v>
      </c>
      <c r="G339" s="13">
        <v>1.6010668278748892</v>
      </c>
      <c r="H339" s="13">
        <v>0.79029968345803259</v>
      </c>
      <c r="I339" s="13">
        <v>1.7253022574967951</v>
      </c>
      <c r="J339" s="13">
        <v>0.75437958653713499</v>
      </c>
      <c r="K339" s="13">
        <v>2.680180400978593</v>
      </c>
      <c r="L339" s="15">
        <v>0.39807357999999998</v>
      </c>
      <c r="M339" s="16"/>
    </row>
    <row r="340" spans="1:13" ht="14.4">
      <c r="A340" s="4">
        <v>5536</v>
      </c>
      <c r="B340" s="1" t="s">
        <v>285</v>
      </c>
      <c r="C340" s="46">
        <v>1.29076035</v>
      </c>
      <c r="D340" s="13">
        <v>1.818623292379741</v>
      </c>
      <c r="E340" s="14">
        <v>0.94666991518736188</v>
      </c>
      <c r="F340" s="13">
        <v>0.7103331490131658</v>
      </c>
      <c r="G340" s="13">
        <v>1.4654516800194399</v>
      </c>
      <c r="H340" s="13">
        <v>0.72735585802430414</v>
      </c>
      <c r="I340" s="13">
        <v>1.5609223851534682</v>
      </c>
      <c r="J340" s="13">
        <v>0.75206473650415928</v>
      </c>
      <c r="K340" s="13">
        <v>3.0190250562688616</v>
      </c>
      <c r="L340" s="15">
        <v>0.49546105000000001</v>
      </c>
      <c r="M340" s="16"/>
    </row>
    <row r="341" spans="1:13" ht="14.4">
      <c r="A341" s="4">
        <v>5538</v>
      </c>
      <c r="B341" s="1" t="s">
        <v>286</v>
      </c>
      <c r="C341" s="46">
        <v>1.24514503</v>
      </c>
      <c r="D341" s="13">
        <v>1.5180111300325803</v>
      </c>
      <c r="E341" s="14">
        <v>0.99578656853786307</v>
      </c>
      <c r="F341" s="13">
        <v>0.80811845470137211</v>
      </c>
      <c r="G341" s="13">
        <v>1.7391304033108628</v>
      </c>
      <c r="H341" s="13">
        <v>0.76970043376430586</v>
      </c>
      <c r="I341" s="13">
        <v>1.6989131336729617</v>
      </c>
      <c r="J341" s="13">
        <v>0.82855647433790625</v>
      </c>
      <c r="K341" s="13">
        <v>2.7536822685205182</v>
      </c>
      <c r="L341" s="15">
        <v>0.33314859000000002</v>
      </c>
      <c r="M341" s="16"/>
    </row>
    <row r="342" spans="1:13" ht="14.4">
      <c r="A342" s="4">
        <v>5540</v>
      </c>
      <c r="B342" s="1" t="s">
        <v>287</v>
      </c>
      <c r="C342" s="46">
        <v>1.2526269299999999</v>
      </c>
      <c r="D342" s="13">
        <v>1.6452368927839447</v>
      </c>
      <c r="E342" s="14">
        <v>0.98043259626619339</v>
      </c>
      <c r="F342" s="13">
        <v>0.60437001589474471</v>
      </c>
      <c r="G342" s="13">
        <v>1.6778866493095428</v>
      </c>
      <c r="H342" s="13">
        <v>0.80668535629735671</v>
      </c>
      <c r="I342" s="13">
        <v>1.6313927016682941</v>
      </c>
      <c r="J342" s="13">
        <v>0.88571382328847426</v>
      </c>
      <c r="K342" s="13">
        <v>3.9937945386483111</v>
      </c>
      <c r="L342" s="15">
        <v>0.35944503</v>
      </c>
      <c r="M342" s="16"/>
    </row>
    <row r="343" spans="1:13" ht="14.4">
      <c r="A343" s="4">
        <v>5542</v>
      </c>
      <c r="B343" s="1" t="s">
        <v>288</v>
      </c>
      <c r="C343" s="46">
        <v>1.20265982</v>
      </c>
      <c r="D343" s="13">
        <v>1.361779024385986</v>
      </c>
      <c r="E343" s="14">
        <v>1.1439971637591633</v>
      </c>
      <c r="F343" s="13">
        <v>0.84291329922716107</v>
      </c>
      <c r="G343" s="13">
        <v>1.467270242388973</v>
      </c>
      <c r="H343" s="13">
        <v>1.0924914241307206</v>
      </c>
      <c r="I343" s="13">
        <v>1.3688560208966833</v>
      </c>
      <c r="J343" s="13">
        <v>0.90797918018468404</v>
      </c>
      <c r="K343" s="13">
        <v>0.63164206655171096</v>
      </c>
      <c r="L343" s="15">
        <v>0.50452878999999995</v>
      </c>
      <c r="M343" s="16"/>
    </row>
    <row r="344" spans="1:13" ht="14.4">
      <c r="A344" s="4">
        <v>5544</v>
      </c>
      <c r="B344" s="1" t="s">
        <v>289</v>
      </c>
      <c r="C344" s="46">
        <v>1.12818902</v>
      </c>
      <c r="D344" s="13">
        <v>1.3243398579319354</v>
      </c>
      <c r="E344" s="14">
        <v>1.0749488521859607</v>
      </c>
      <c r="F344" s="13">
        <v>0.8228812485713819</v>
      </c>
      <c r="G344" s="13">
        <v>1.1886583594543794</v>
      </c>
      <c r="H344" s="13">
        <v>0.79961398986639642</v>
      </c>
      <c r="I344" s="13">
        <v>1.2236375438110381</v>
      </c>
      <c r="J344" s="13">
        <v>0.9746280187438926</v>
      </c>
      <c r="K344" s="13">
        <v>2.3909385911183856</v>
      </c>
      <c r="L344" s="15">
        <v>0.87521780999999998</v>
      </c>
      <c r="M344" s="16"/>
    </row>
    <row r="345" spans="1:13" ht="14.4">
      <c r="A345" s="4">
        <v>5546</v>
      </c>
      <c r="B345" s="1" t="s">
        <v>290</v>
      </c>
      <c r="C345" s="46">
        <v>1.52317159</v>
      </c>
      <c r="D345" s="13">
        <v>2.0770591694532508</v>
      </c>
      <c r="E345" s="14">
        <v>1.1083680313562319</v>
      </c>
      <c r="F345" s="13">
        <v>0.58596449046261823</v>
      </c>
      <c r="G345" s="13">
        <v>2.2637841903461866</v>
      </c>
      <c r="H345" s="13">
        <v>1.0166414003384012</v>
      </c>
      <c r="I345" s="13">
        <v>2.0190189378113934</v>
      </c>
      <c r="J345" s="13">
        <v>0.9598592187796573</v>
      </c>
      <c r="K345" s="13">
        <v>4.2822052725991568</v>
      </c>
      <c r="L345" s="15">
        <v>0.20493082000000001</v>
      </c>
      <c r="M345" s="16"/>
    </row>
    <row r="346" spans="1:13" ht="14.4">
      <c r="A346" s="4">
        <v>5601</v>
      </c>
      <c r="B346" s="1" t="s">
        <v>294</v>
      </c>
      <c r="C346" s="46">
        <v>1.0226035899999999</v>
      </c>
      <c r="D346" s="13">
        <v>0.95884356102282942</v>
      </c>
      <c r="E346" s="14">
        <v>1.0964777162396981</v>
      </c>
      <c r="F346" s="13">
        <v>1.1314945559240215</v>
      </c>
      <c r="G346" s="13">
        <v>0.97285961112545916</v>
      </c>
      <c r="H346" s="13">
        <v>0.82787822993725579</v>
      </c>
      <c r="I346" s="13">
        <v>1.0009797694960723</v>
      </c>
      <c r="J346" s="13">
        <v>1.1246129907142615</v>
      </c>
      <c r="K346" s="13">
        <v>0.84686026653847424</v>
      </c>
      <c r="L346" s="15">
        <v>3.9096447300000001</v>
      </c>
      <c r="M346" s="16"/>
    </row>
    <row r="347" spans="1:13" ht="14.4">
      <c r="A347" s="4">
        <v>5603</v>
      </c>
      <c r="B347" s="1" t="s">
        <v>389</v>
      </c>
      <c r="C347" s="46">
        <v>1.02680785</v>
      </c>
      <c r="D347" s="13">
        <v>1.0784553387159692</v>
      </c>
      <c r="E347" s="14">
        <v>1.0092929291959876</v>
      </c>
      <c r="F347" s="13">
        <v>0.93417896401377987</v>
      </c>
      <c r="G347" s="13">
        <v>1.0059461652779862</v>
      </c>
      <c r="H347" s="13">
        <v>1.055163570203987</v>
      </c>
      <c r="I347" s="13">
        <v>1.023666965131262</v>
      </c>
      <c r="J347" s="13">
        <v>1.0648850656586826</v>
      </c>
      <c r="K347" s="13">
        <v>0.39276139015849754</v>
      </c>
      <c r="L347" s="15">
        <v>2.0491268100000002</v>
      </c>
      <c r="M347" s="16"/>
    </row>
    <row r="348" spans="1:13" ht="14.4">
      <c r="A348" s="4">
        <v>5605</v>
      </c>
      <c r="B348" s="1" t="s">
        <v>307</v>
      </c>
      <c r="C348" s="46">
        <v>0.98656365999999995</v>
      </c>
      <c r="D348" s="13">
        <v>1.0531287268799794</v>
      </c>
      <c r="E348" s="14">
        <v>0.91857512639613581</v>
      </c>
      <c r="F348" s="13">
        <v>0.91032612813690428</v>
      </c>
      <c r="G348" s="13">
        <v>1.0245981666268766</v>
      </c>
      <c r="H348" s="13">
        <v>0.92401634054855308</v>
      </c>
      <c r="I348" s="13">
        <v>1.0870058094923343</v>
      </c>
      <c r="J348" s="13">
        <v>0.94153948013959499</v>
      </c>
      <c r="K348" s="13">
        <v>0.78153638612601872</v>
      </c>
      <c r="L348" s="15">
        <v>1.7935980300000001</v>
      </c>
      <c r="M348" s="16"/>
    </row>
    <row r="349" spans="1:13" ht="14.4">
      <c r="A349" s="4">
        <v>5607</v>
      </c>
      <c r="B349" s="1" t="s">
        <v>292</v>
      </c>
      <c r="C349" s="46">
        <v>1.00992276</v>
      </c>
      <c r="D349" s="13">
        <v>1.1196092316437352</v>
      </c>
      <c r="E349" s="14">
        <v>0.8931509038267369</v>
      </c>
      <c r="F349" s="13">
        <v>0.87743118702144096</v>
      </c>
      <c r="G349" s="13">
        <v>1.084266364156703</v>
      </c>
      <c r="H349" s="13">
        <v>1.0697703177401836</v>
      </c>
      <c r="I349" s="13">
        <v>1.0580730655932473</v>
      </c>
      <c r="J349" s="13">
        <v>0.94996936473737437</v>
      </c>
      <c r="K349" s="13">
        <v>0.74856797281300513</v>
      </c>
      <c r="L349" s="15">
        <v>1.02411002</v>
      </c>
      <c r="M349" s="16"/>
    </row>
    <row r="350" spans="1:13" ht="14.4">
      <c r="A350" s="4">
        <v>5610</v>
      </c>
      <c r="B350" s="1" t="s">
        <v>300</v>
      </c>
      <c r="C350" s="46">
        <v>1.1154052299999999</v>
      </c>
      <c r="D350" s="13">
        <v>1.2689580625374792</v>
      </c>
      <c r="E350" s="14">
        <v>0.89041352693523623</v>
      </c>
      <c r="F350" s="13">
        <v>0.85269625766957091</v>
      </c>
      <c r="G350" s="13">
        <v>1.5160164604486841</v>
      </c>
      <c r="H350" s="13">
        <v>0.8892572880682359</v>
      </c>
      <c r="I350" s="13">
        <v>1.3807005736555362</v>
      </c>
      <c r="J350" s="13">
        <v>1.0857568958890178</v>
      </c>
      <c r="K350" s="13">
        <v>3.1644006218762719</v>
      </c>
      <c r="L350" s="15">
        <v>0.46463074999999998</v>
      </c>
      <c r="M350" s="16"/>
    </row>
    <row r="351" spans="1:13" ht="14.4">
      <c r="A351" s="4">
        <v>5612</v>
      </c>
      <c r="B351" s="1" t="s">
        <v>293</v>
      </c>
      <c r="C351" s="46">
        <v>1.2092618100000001</v>
      </c>
      <c r="D351" s="13">
        <v>1.2801906715722304</v>
      </c>
      <c r="E351" s="14">
        <v>1.1874357942110452</v>
      </c>
      <c r="F351" s="13">
        <v>0.97698653883532227</v>
      </c>
      <c r="G351" s="13">
        <v>1.4632137673814181</v>
      </c>
      <c r="H351" s="13">
        <v>0.87238223983960972</v>
      </c>
      <c r="I351" s="13">
        <v>1.4086296262302109</v>
      </c>
      <c r="J351" s="13">
        <v>1.1272506546518133</v>
      </c>
      <c r="K351" s="13">
        <v>3.2606358548408236</v>
      </c>
      <c r="L351" s="15">
        <v>0.51305246000000004</v>
      </c>
      <c r="M351" s="16"/>
    </row>
    <row r="352" spans="1:13" ht="14.4">
      <c r="A352" s="4">
        <v>5614</v>
      </c>
      <c r="B352" s="1" t="s">
        <v>295</v>
      </c>
      <c r="C352" s="46">
        <v>1.5859599900000001</v>
      </c>
      <c r="D352" s="13">
        <v>2.0279181423830943</v>
      </c>
      <c r="E352" s="14">
        <v>1.1900841002722085</v>
      </c>
      <c r="F352" s="13">
        <v>0.60824628401207503</v>
      </c>
      <c r="G352" s="13">
        <v>2.703285515122821</v>
      </c>
      <c r="H352" s="13">
        <v>1.0313962797571143</v>
      </c>
      <c r="I352" s="13">
        <v>2.569912572153207</v>
      </c>
      <c r="J352" s="13">
        <v>0.70666397203218956</v>
      </c>
      <c r="K352" s="13">
        <v>1.4695181927894818</v>
      </c>
      <c r="L352" s="15">
        <v>0.15469556000000001</v>
      </c>
      <c r="M352" s="16"/>
    </row>
    <row r="353" spans="1:13" ht="14.4">
      <c r="A353" s="4">
        <v>5616</v>
      </c>
      <c r="B353" s="1" t="s">
        <v>296</v>
      </c>
      <c r="C353" s="46">
        <v>1.3868096700000001</v>
      </c>
      <c r="D353" s="13">
        <v>1.4714458965536394</v>
      </c>
      <c r="E353" s="14">
        <v>1.1312288297118631</v>
      </c>
      <c r="F353" s="13">
        <v>0.72016233933996732</v>
      </c>
      <c r="G353" s="13">
        <v>2.506663720693147</v>
      </c>
      <c r="H353" s="13">
        <v>1.7208272482843874</v>
      </c>
      <c r="I353" s="13">
        <v>2.0046580614553342</v>
      </c>
      <c r="J353" s="13">
        <v>1.1189584296723845</v>
      </c>
      <c r="K353" s="13">
        <v>0.90734219996303134</v>
      </c>
      <c r="L353" s="15">
        <v>0.17464457999999999</v>
      </c>
      <c r="M353" s="16"/>
    </row>
    <row r="354" spans="1:13" ht="14.4">
      <c r="A354" s="4">
        <v>5618</v>
      </c>
      <c r="B354" s="1" t="s">
        <v>297</v>
      </c>
      <c r="C354" s="46">
        <v>1.3059826999999999</v>
      </c>
      <c r="D354" s="13">
        <v>1.5652387653856914</v>
      </c>
      <c r="E354" s="14">
        <v>1.0071284575323876</v>
      </c>
      <c r="F354" s="13">
        <v>0.59281107376964304</v>
      </c>
      <c r="G354" s="13">
        <v>2.2931137139001554</v>
      </c>
      <c r="H354" s="13">
        <v>1.0422708430569754</v>
      </c>
      <c r="I354" s="13">
        <v>1.9563324866086345</v>
      </c>
      <c r="J354" s="13">
        <v>0.86040553259962838</v>
      </c>
      <c r="K354" s="13">
        <v>1.8175463634346616</v>
      </c>
      <c r="L354" s="15">
        <v>0.20057829999999999</v>
      </c>
      <c r="M354" s="16"/>
    </row>
    <row r="355" spans="1:13" ht="14.4">
      <c r="A355" s="4">
        <v>5620</v>
      </c>
      <c r="B355" s="1" t="s">
        <v>298</v>
      </c>
      <c r="C355" s="46">
        <v>1.10561336</v>
      </c>
      <c r="D355" s="13">
        <v>1.3678151104794487</v>
      </c>
      <c r="E355" s="14">
        <v>0.80219154029476014</v>
      </c>
      <c r="F355" s="13">
        <v>0.70600803811101387</v>
      </c>
      <c r="G355" s="13">
        <v>1.4326727136860151</v>
      </c>
      <c r="H355" s="13">
        <v>1.2799849415376805</v>
      </c>
      <c r="I355" s="13">
        <v>1.2940567793470719</v>
      </c>
      <c r="J355" s="13">
        <v>0.9860929966923434</v>
      </c>
      <c r="K355" s="13">
        <v>0.26005344451935858</v>
      </c>
      <c r="L355" s="15">
        <v>0.53445231999999998</v>
      </c>
      <c r="M355" s="16"/>
    </row>
    <row r="356" spans="1:13" ht="14.4">
      <c r="A356" s="4">
        <v>5622</v>
      </c>
      <c r="B356" s="1" t="s">
        <v>299</v>
      </c>
      <c r="C356" s="46">
        <v>1.0906820699999999</v>
      </c>
      <c r="D356" s="13">
        <v>1.2548933564334146</v>
      </c>
      <c r="E356" s="14">
        <v>0.93310855816832883</v>
      </c>
      <c r="F356" s="13">
        <v>0.80923427413054294</v>
      </c>
      <c r="G356" s="13">
        <v>1.3087885656071774</v>
      </c>
      <c r="H356" s="13">
        <v>0.94957219432127471</v>
      </c>
      <c r="I356" s="13">
        <v>1.3284258676927141</v>
      </c>
      <c r="J356" s="13">
        <v>0.94922025397701315</v>
      </c>
      <c r="K356" s="13">
        <v>2.5653875824734218</v>
      </c>
      <c r="L356" s="15">
        <v>0.69966645000000005</v>
      </c>
      <c r="M356" s="16"/>
    </row>
    <row r="357" spans="1:13" ht="14.4">
      <c r="A357" s="4">
        <v>5624</v>
      </c>
      <c r="B357" s="1" t="s">
        <v>301</v>
      </c>
      <c r="C357" s="46">
        <v>1.4069232700000001</v>
      </c>
      <c r="D357" s="13">
        <v>1.6742839158378728</v>
      </c>
      <c r="E357" s="14">
        <v>1.1668800839795637</v>
      </c>
      <c r="F357" s="13">
        <v>0.66559495623448806</v>
      </c>
      <c r="G357" s="13">
        <v>2.1675156772412545</v>
      </c>
      <c r="H357" s="13">
        <v>1.2147078625656886</v>
      </c>
      <c r="I357" s="13">
        <v>2.0105597004494502</v>
      </c>
      <c r="J357" s="13">
        <v>1.0111081121084915</v>
      </c>
      <c r="K357" s="13">
        <v>3.0879916016525204</v>
      </c>
      <c r="L357" s="15">
        <v>0.22161544999999999</v>
      </c>
      <c r="M357" s="16"/>
    </row>
    <row r="358" spans="1:13" ht="14.4">
      <c r="A358" s="4">
        <v>5626</v>
      </c>
      <c r="B358" s="1" t="s">
        <v>302</v>
      </c>
      <c r="C358" s="46">
        <v>1.3473300100000001</v>
      </c>
      <c r="D358" s="13">
        <v>1.423407925220447</v>
      </c>
      <c r="E358" s="14">
        <v>1.1332613968545415</v>
      </c>
      <c r="F358" s="13">
        <v>0.70153661371034082</v>
      </c>
      <c r="G358" s="13">
        <v>2.3440797156623758</v>
      </c>
      <c r="H358" s="13">
        <v>1.5479687395332877</v>
      </c>
      <c r="I358" s="13">
        <v>1.9759251874084931</v>
      </c>
      <c r="J358" s="13">
        <v>1.181248934412265</v>
      </c>
      <c r="K358" s="13">
        <v>1.6759609068621129</v>
      </c>
      <c r="L358" s="15">
        <v>0.19404953</v>
      </c>
      <c r="M358" s="16"/>
    </row>
    <row r="359" spans="1:13" ht="14.4">
      <c r="A359" s="4">
        <v>5628</v>
      </c>
      <c r="B359" s="1" t="s">
        <v>304</v>
      </c>
      <c r="C359" s="46">
        <v>1.2286580499999999</v>
      </c>
      <c r="D359" s="13">
        <v>1.5587020421689879</v>
      </c>
      <c r="E359" s="14">
        <v>0.97659266246003773</v>
      </c>
      <c r="F359" s="13">
        <v>0.8136872164874005</v>
      </c>
      <c r="G359" s="13">
        <v>1.4606688603922127</v>
      </c>
      <c r="H359" s="13">
        <v>0.89662619189973602</v>
      </c>
      <c r="I359" s="13">
        <v>1.5092825011847557</v>
      </c>
      <c r="J359" s="13">
        <v>0.74644360883324923</v>
      </c>
      <c r="K359" s="13">
        <v>4.7324183632107779</v>
      </c>
      <c r="L359" s="15">
        <v>0.50652368999999997</v>
      </c>
      <c r="M359" s="16"/>
    </row>
    <row r="360" spans="1:13" ht="14.4">
      <c r="A360" s="4">
        <v>5630</v>
      </c>
      <c r="B360" s="1" t="s">
        <v>303</v>
      </c>
      <c r="C360" s="46">
        <v>1.2729328600000001</v>
      </c>
      <c r="D360" s="13">
        <v>1.4477411199973447</v>
      </c>
      <c r="E360" s="14">
        <v>0.90440315224041901</v>
      </c>
      <c r="F360" s="13">
        <v>0.71888502804810916</v>
      </c>
      <c r="G360" s="13">
        <v>2.6036058568709572</v>
      </c>
      <c r="H360" s="13">
        <v>0.99125054601663765</v>
      </c>
      <c r="I360" s="13">
        <v>1.9583708806597822</v>
      </c>
      <c r="J360" s="13">
        <v>0.71418589118082298</v>
      </c>
      <c r="K360" s="13">
        <v>1.1481300571314885</v>
      </c>
      <c r="L360" s="15">
        <v>0.16430736000000001</v>
      </c>
      <c r="M360" s="16"/>
    </row>
    <row r="361" spans="1:13" ht="14.4">
      <c r="A361" s="4">
        <v>5632</v>
      </c>
      <c r="B361" s="1" t="s">
        <v>306</v>
      </c>
      <c r="C361" s="46">
        <v>1.0840719299999999</v>
      </c>
      <c r="D361" s="13">
        <v>1.1268142925033204</v>
      </c>
      <c r="E361" s="14">
        <v>0.88218993601179219</v>
      </c>
      <c r="F361" s="13">
        <v>0.90309338141523188</v>
      </c>
      <c r="G361" s="13">
        <v>1.6450570693715809</v>
      </c>
      <c r="H361" s="13">
        <v>1.1662839762946478</v>
      </c>
      <c r="I361" s="13">
        <v>1.3385401251516988</v>
      </c>
      <c r="J361" s="13">
        <v>1.0128967615861799</v>
      </c>
      <c r="K361" s="13">
        <v>0.54389748612862709</v>
      </c>
      <c r="L361" s="15">
        <v>0.38447197</v>
      </c>
      <c r="M361" s="16"/>
    </row>
    <row r="362" spans="1:13" ht="14.4">
      <c r="A362" s="4">
        <v>5634</v>
      </c>
      <c r="B362" s="1" t="s">
        <v>291</v>
      </c>
      <c r="C362" s="46">
        <v>1.15428463</v>
      </c>
      <c r="D362" s="13">
        <v>1.4482681116475373</v>
      </c>
      <c r="E362" s="14">
        <v>0.8791186987966384</v>
      </c>
      <c r="F362" s="13">
        <v>0.53096958799688232</v>
      </c>
      <c r="G362" s="13">
        <v>1.6890516328219829</v>
      </c>
      <c r="H362" s="13">
        <v>1.1477862667458247</v>
      </c>
      <c r="I362" s="13">
        <v>1.4489346214503944</v>
      </c>
      <c r="J362" s="13">
        <v>1.0975362068495631</v>
      </c>
      <c r="K362" s="13">
        <v>0.54074463613190515</v>
      </c>
      <c r="L362" s="15">
        <v>0.35527386999999999</v>
      </c>
      <c r="M362" s="16"/>
    </row>
    <row r="363" spans="1:13" ht="14.4">
      <c r="A363" s="4">
        <v>5636</v>
      </c>
      <c r="B363" s="1" t="s">
        <v>305</v>
      </c>
      <c r="C363" s="46">
        <v>1.4690907499999999</v>
      </c>
      <c r="D363" s="13">
        <v>1.7405712033319796</v>
      </c>
      <c r="E363" s="14">
        <v>1.2396484712477958</v>
      </c>
      <c r="F363" s="13">
        <v>0.67219513434230449</v>
      </c>
      <c r="G363" s="13">
        <v>2.6532531046613137</v>
      </c>
      <c r="H363" s="13">
        <v>0.85722108483180792</v>
      </c>
      <c r="I363" s="13">
        <v>2.1529618321329687</v>
      </c>
      <c r="J363" s="13">
        <v>0.7092816133491805</v>
      </c>
      <c r="K363" s="13">
        <v>4.976628905469406</v>
      </c>
      <c r="L363" s="15">
        <v>0.15886671999999999</v>
      </c>
      <c r="M363" s="16"/>
    </row>
    <row r="364" spans="1:13" ht="15" thickBot="1">
      <c r="A364" s="17" t="s">
        <v>316</v>
      </c>
      <c r="B364" s="17"/>
      <c r="C364" s="47">
        <v>1</v>
      </c>
      <c r="D364" s="19">
        <v>1</v>
      </c>
      <c r="E364" s="18">
        <v>1</v>
      </c>
      <c r="F364" s="19">
        <v>1</v>
      </c>
      <c r="G364" s="19">
        <v>1</v>
      </c>
      <c r="H364" s="19">
        <v>1</v>
      </c>
      <c r="I364" s="19">
        <v>1</v>
      </c>
      <c r="J364" s="19">
        <v>1</v>
      </c>
      <c r="K364" s="19">
        <v>1</v>
      </c>
      <c r="L364" s="20">
        <f>SUM(L7:L363)</f>
        <v>999.99999990999947</v>
      </c>
      <c r="M364" s="16"/>
    </row>
    <row r="365" spans="1:13">
      <c r="C365" s="48"/>
    </row>
    <row r="366" spans="1:13">
      <c r="A366" t="s">
        <v>350</v>
      </c>
      <c r="C366" s="65">
        <f>SUM(D366:K366)</f>
        <v>1</v>
      </c>
      <c r="D366" s="66">
        <v>0.34946857772341877</v>
      </c>
      <c r="E366" s="66">
        <v>0.25334701572766394</v>
      </c>
      <c r="F366" s="67">
        <v>0.15806951039758146</v>
      </c>
      <c r="G366" s="66">
        <v>8.0530351250784726E-2</v>
      </c>
      <c r="H366" s="66">
        <v>5.6001250230025973E-2</v>
      </c>
      <c r="I366" s="66">
        <v>5.5279471334881383E-2</v>
      </c>
      <c r="J366" s="66">
        <v>4.5229769235000876E-2</v>
      </c>
      <c r="K366" s="66">
        <v>2.0740541006428774E-3</v>
      </c>
      <c r="L366" s="66"/>
    </row>
    <row r="367" spans="1:13">
      <c r="C367" s="48"/>
    </row>
    <row r="368" spans="1:13">
      <c r="C368" s="48"/>
      <c r="F368"/>
    </row>
    <row r="369" spans="2:11">
      <c r="C369" s="71"/>
      <c r="E369" s="12"/>
    </row>
    <row r="370" spans="2:11">
      <c r="C370" s="48"/>
    </row>
    <row r="371" spans="2:11">
      <c r="C371" s="48"/>
    </row>
    <row r="372" spans="2:11">
      <c r="C372" s="48"/>
    </row>
    <row r="373" spans="2:11">
      <c r="B373" t="s">
        <v>317</v>
      </c>
      <c r="C373" s="48"/>
      <c r="D373" s="21">
        <f t="shared" ref="D373:K373" si="0">COUNTIF(D$7:D$363,"&lt;0,5")</f>
        <v>0</v>
      </c>
      <c r="E373" s="21">
        <f t="shared" si="0"/>
        <v>0</v>
      </c>
      <c r="F373" s="21">
        <f t="shared" si="0"/>
        <v>1</v>
      </c>
      <c r="G373" s="21">
        <f t="shared" si="0"/>
        <v>0</v>
      </c>
      <c r="H373" s="21">
        <f t="shared" si="0"/>
        <v>0</v>
      </c>
      <c r="I373" s="21">
        <f t="shared" si="0"/>
        <v>0</v>
      </c>
      <c r="J373" s="21">
        <f t="shared" si="0"/>
        <v>0</v>
      </c>
      <c r="K373" s="21">
        <f t="shared" si="0"/>
        <v>39</v>
      </c>
    </row>
    <row r="374" spans="2:11">
      <c r="B374" t="s">
        <v>318</v>
      </c>
      <c r="C374" s="48"/>
      <c r="D374" s="21">
        <f t="shared" ref="D374:K374" si="1">COUNTIF(D$7:D$363,"&lt;0,7")-D373</f>
        <v>0</v>
      </c>
      <c r="E374" s="21">
        <f t="shared" si="1"/>
        <v>0</v>
      </c>
      <c r="F374" s="21">
        <f t="shared" si="1"/>
        <v>31</v>
      </c>
      <c r="G374" s="21">
        <f t="shared" si="1"/>
        <v>0</v>
      </c>
      <c r="H374" s="21">
        <f t="shared" si="1"/>
        <v>45</v>
      </c>
      <c r="I374" s="21">
        <f t="shared" si="1"/>
        <v>0</v>
      </c>
      <c r="J374" s="21">
        <f t="shared" si="1"/>
        <v>23</v>
      </c>
      <c r="K374" s="21">
        <f t="shared" si="1"/>
        <v>22</v>
      </c>
    </row>
    <row r="375" spans="2:11">
      <c r="B375" t="s">
        <v>319</v>
      </c>
      <c r="C375" s="48"/>
      <c r="D375" s="21">
        <f t="shared" ref="D375:K375" si="2">COUNTIF(D$7:D$363,"&lt;0,9")-D373-D374</f>
        <v>27</v>
      </c>
      <c r="E375" s="21">
        <f t="shared" si="2"/>
        <v>30</v>
      </c>
      <c r="F375" s="21">
        <f t="shared" si="2"/>
        <v>143</v>
      </c>
      <c r="G375" s="21">
        <f t="shared" si="2"/>
        <v>0</v>
      </c>
      <c r="H375" s="21">
        <f t="shared" si="2"/>
        <v>202</v>
      </c>
      <c r="I375" s="21">
        <f t="shared" si="2"/>
        <v>2</v>
      </c>
      <c r="J375" s="21">
        <f t="shared" si="2"/>
        <v>145</v>
      </c>
      <c r="K375" s="21">
        <f t="shared" si="2"/>
        <v>16</v>
      </c>
    </row>
    <row r="376" spans="2:11">
      <c r="B376" t="s">
        <v>320</v>
      </c>
      <c r="C376" s="48"/>
      <c r="D376" s="21">
        <f t="shared" ref="D376:K376" si="3">COUNTIF(D$7:D$363,"&lt;1,1")-D373-D374-D375</f>
        <v>88</v>
      </c>
      <c r="E376" s="21">
        <f t="shared" si="3"/>
        <v>197</v>
      </c>
      <c r="F376" s="21">
        <f t="shared" si="3"/>
        <v>153</v>
      </c>
      <c r="G376" s="21">
        <f t="shared" si="3"/>
        <v>160</v>
      </c>
      <c r="H376" s="21">
        <f t="shared" si="3"/>
        <v>89</v>
      </c>
      <c r="I376" s="21">
        <f t="shared" si="3"/>
        <v>131</v>
      </c>
      <c r="J376" s="21">
        <f t="shared" si="3"/>
        <v>170</v>
      </c>
      <c r="K376" s="21">
        <f t="shared" si="3"/>
        <v>10</v>
      </c>
    </row>
    <row r="377" spans="2:11">
      <c r="B377" t="s">
        <v>321</v>
      </c>
      <c r="C377" s="48"/>
      <c r="D377" s="21">
        <f t="shared" ref="D377:K377" si="4">COUNTIF(D$7:D$363,"&lt;1,3")-D373-D374-D375-D376</f>
        <v>98</v>
      </c>
      <c r="E377" s="21">
        <f t="shared" si="4"/>
        <v>109</v>
      </c>
      <c r="F377" s="21">
        <f t="shared" si="4"/>
        <v>29</v>
      </c>
      <c r="G377" s="21">
        <f t="shared" si="4"/>
        <v>59</v>
      </c>
      <c r="H377" s="21">
        <f t="shared" si="4"/>
        <v>15</v>
      </c>
      <c r="I377" s="21">
        <f t="shared" si="4"/>
        <v>83</v>
      </c>
      <c r="J377" s="21">
        <f t="shared" si="4"/>
        <v>18</v>
      </c>
      <c r="K377" s="21">
        <f t="shared" si="4"/>
        <v>15</v>
      </c>
    </row>
    <row r="378" spans="2:11">
      <c r="B378" t="s">
        <v>322</v>
      </c>
      <c r="C378" s="48"/>
      <c r="D378" s="21">
        <f t="shared" ref="D378:K378" si="5">COUNTIF(D$7:D$363,"&lt;1,5")-D373-D374-D375-D376-D377</f>
        <v>77</v>
      </c>
      <c r="E378" s="21">
        <f t="shared" si="5"/>
        <v>14</v>
      </c>
      <c r="F378" s="21">
        <f t="shared" si="5"/>
        <v>0</v>
      </c>
      <c r="G378" s="21">
        <f t="shared" si="5"/>
        <v>42</v>
      </c>
      <c r="H378" s="21">
        <f t="shared" si="5"/>
        <v>4</v>
      </c>
      <c r="I378" s="21">
        <f t="shared" si="5"/>
        <v>54</v>
      </c>
      <c r="J378" s="21">
        <f t="shared" si="5"/>
        <v>1</v>
      </c>
      <c r="K378" s="21">
        <f t="shared" si="5"/>
        <v>11</v>
      </c>
    </row>
    <row r="379" spans="2:11">
      <c r="B379" t="s">
        <v>323</v>
      </c>
      <c r="C379" s="48"/>
      <c r="D379" s="22">
        <f t="shared" ref="D379:K379" si="6">COUNTIF(D$7:D$363,"&gt;1,5")</f>
        <v>67</v>
      </c>
      <c r="E379" s="22">
        <f t="shared" si="6"/>
        <v>7</v>
      </c>
      <c r="F379" s="22">
        <f t="shared" si="6"/>
        <v>0</v>
      </c>
      <c r="G379" s="22">
        <f t="shared" si="6"/>
        <v>96</v>
      </c>
      <c r="H379" s="22">
        <f t="shared" si="6"/>
        <v>2</v>
      </c>
      <c r="I379" s="22">
        <f t="shared" si="6"/>
        <v>87</v>
      </c>
      <c r="J379" s="22">
        <f t="shared" si="6"/>
        <v>0</v>
      </c>
      <c r="K379" s="22">
        <f t="shared" si="6"/>
        <v>244</v>
      </c>
    </row>
    <row r="380" spans="2:11">
      <c r="C380" s="48"/>
      <c r="D380">
        <f t="shared" ref="D380:J380" si="7">SUM(D373:D379)</f>
        <v>357</v>
      </c>
      <c r="E380">
        <f t="shared" si="7"/>
        <v>357</v>
      </c>
      <c r="F380">
        <f t="shared" si="7"/>
        <v>357</v>
      </c>
      <c r="G380">
        <f t="shared" si="7"/>
        <v>357</v>
      </c>
      <c r="H380">
        <f t="shared" si="7"/>
        <v>357</v>
      </c>
      <c r="I380">
        <f t="shared" si="7"/>
        <v>357</v>
      </c>
      <c r="J380">
        <f t="shared" si="7"/>
        <v>357</v>
      </c>
      <c r="K380">
        <f t="shared" ref="K380" si="8">SUM(K373:K379)</f>
        <v>357</v>
      </c>
    </row>
  </sheetData>
  <sheetProtection sheet="1" objects="1" scenarios="1"/>
  <mergeCells count="1">
    <mergeCell ref="D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64"/>
  <sheetViews>
    <sheetView workbookViewId="0">
      <pane xSplit="3" ySplit="5" topLeftCell="D248" activePane="bottomRight" state="frozen"/>
      <selection pane="topRight" activeCell="D1" sqref="D1"/>
      <selection pane="bottomLeft" activeCell="A6" sqref="A6"/>
      <selection pane="bottomRight"/>
    </sheetView>
  </sheetViews>
  <sheetFormatPr baseColWidth="10" defaultRowHeight="13.2"/>
  <cols>
    <col min="2" max="2" width="21.77734375" customWidth="1"/>
    <col min="3" max="3" width="4.21875" customWidth="1"/>
    <col min="4" max="4" width="17.44140625" customWidth="1"/>
    <col min="5" max="5" width="4.21875" customWidth="1"/>
    <col min="6" max="6" width="17.44140625" customWidth="1"/>
    <col min="7" max="7" width="4.77734375" customWidth="1"/>
    <col min="8" max="8" width="17.44140625" customWidth="1"/>
    <col min="9" max="9" width="4.77734375" customWidth="1"/>
    <col min="10" max="10" width="17.44140625" customWidth="1"/>
    <col min="11" max="11" width="4.77734375" customWidth="1"/>
    <col min="12" max="12" width="17.44140625" customWidth="1"/>
    <col min="13" max="13" width="4.77734375" customWidth="1"/>
    <col min="14" max="14" width="17.44140625" customWidth="1"/>
    <col min="15" max="15" width="4.77734375" customWidth="1"/>
    <col min="16" max="16" width="17.44140625" customWidth="1"/>
    <col min="17" max="17" width="4.77734375" customWidth="1"/>
    <col min="18" max="18" width="19.21875" customWidth="1"/>
    <col min="19" max="19" width="4.77734375" customWidth="1"/>
  </cols>
  <sheetData>
    <row r="1" spans="1:20">
      <c r="A1" s="6"/>
      <c r="B1" s="9" t="s">
        <v>325</v>
      </c>
      <c r="D1" s="25">
        <f>+'Fordeling etter delkostn.nøkkel'!C13</f>
        <v>0</v>
      </c>
      <c r="F1" s="25">
        <f>+'Fordeling etter delkostn.nøkkel'!C15</f>
        <v>0</v>
      </c>
      <c r="H1" s="25">
        <f>+'Fordeling etter delkostn.nøkkel'!C17</f>
        <v>0</v>
      </c>
      <c r="J1" s="25">
        <f>+'Fordeling etter delkostn.nøkkel'!C19</f>
        <v>0</v>
      </c>
      <c r="L1" s="25">
        <f>+'Fordeling etter delkostn.nøkkel'!C21</f>
        <v>0</v>
      </c>
      <c r="N1" s="25">
        <f>+'Fordeling etter delkostn.nøkkel'!C23</f>
        <v>0</v>
      </c>
      <c r="P1" s="73">
        <f>'Fordeling etter delkostn.nøkkel'!C25</f>
        <v>0</v>
      </c>
      <c r="R1" s="25">
        <f>+'Fordeling etter delkostn.nøkkel'!C29</f>
        <v>0</v>
      </c>
    </row>
    <row r="2" spans="1:20">
      <c r="A2" s="7"/>
      <c r="B2" s="5"/>
    </row>
    <row r="3" spans="1:20">
      <c r="A3" s="9" t="s">
        <v>0</v>
      </c>
      <c r="B3" s="9" t="s">
        <v>1</v>
      </c>
      <c r="D3" s="23" t="s">
        <v>326</v>
      </c>
      <c r="F3" s="23" t="s">
        <v>326</v>
      </c>
      <c r="H3" s="23" t="s">
        <v>326</v>
      </c>
      <c r="J3" s="23" t="s">
        <v>326</v>
      </c>
      <c r="L3" s="23" t="s">
        <v>326</v>
      </c>
      <c r="N3" s="23" t="s">
        <v>326</v>
      </c>
      <c r="P3" s="23" t="s">
        <v>326</v>
      </c>
      <c r="R3" s="23" t="s">
        <v>338</v>
      </c>
    </row>
    <row r="4" spans="1:20">
      <c r="A4" s="2"/>
      <c r="B4" s="3"/>
      <c r="D4" s="23" t="s">
        <v>330</v>
      </c>
      <c r="F4" s="23" t="s">
        <v>327</v>
      </c>
      <c r="H4" s="23" t="s">
        <v>328</v>
      </c>
      <c r="J4" s="23" t="s">
        <v>329</v>
      </c>
      <c r="L4" s="23" t="s">
        <v>333</v>
      </c>
      <c r="N4" s="23" t="s">
        <v>332</v>
      </c>
      <c r="P4" s="23" t="s">
        <v>334</v>
      </c>
      <c r="R4" s="23"/>
    </row>
    <row r="5" spans="1:20">
      <c r="A5" s="11"/>
      <c r="B5" s="11"/>
      <c r="C5" s="11"/>
      <c r="D5" s="11" t="s">
        <v>324</v>
      </c>
      <c r="E5" s="11"/>
      <c r="F5" s="11" t="s">
        <v>324</v>
      </c>
      <c r="G5" s="11"/>
      <c r="H5" s="11" t="s">
        <v>324</v>
      </c>
      <c r="I5" s="11"/>
      <c r="J5" s="11" t="s">
        <v>324</v>
      </c>
      <c r="K5" s="11"/>
      <c r="L5" s="11" t="s">
        <v>324</v>
      </c>
      <c r="M5" s="11"/>
      <c r="N5" s="11" t="s">
        <v>324</v>
      </c>
      <c r="O5" s="11"/>
      <c r="P5" s="11" t="s">
        <v>324</v>
      </c>
      <c r="Q5" s="11"/>
      <c r="R5" s="11" t="s">
        <v>324</v>
      </c>
      <c r="S5" s="11"/>
    </row>
    <row r="6" spans="1:20">
      <c r="A6" s="2"/>
      <c r="B6" s="3"/>
    </row>
    <row r="7" spans="1:20">
      <c r="A7" s="4">
        <v>301</v>
      </c>
      <c r="B7" s="1" t="s">
        <v>27</v>
      </c>
      <c r="D7" s="21">
        <f>+D$1*'Delkostnadsindekser 2023'!D7*'Delkostnadsindekser 2023'!$L7/1000</f>
        <v>0</v>
      </c>
      <c r="F7" s="21">
        <f>+F$1*'Delkostnadsindekser 2023'!E7*'Delkostnadsindekser 2023'!$L7/1000</f>
        <v>0</v>
      </c>
      <c r="H7" s="21">
        <f>+H$1*'Delkostnadsindekser 2023'!F7*'Delkostnadsindekser 2023'!$L7/1000</f>
        <v>0</v>
      </c>
      <c r="J7" s="21">
        <f>+J$1*'Delkostnadsindekser 2023'!G7*'Delkostnadsindekser 2023'!$L7/1000</f>
        <v>0</v>
      </c>
      <c r="L7" s="21">
        <f>+L$1*'Delkostnadsindekser 2023'!H7*'Delkostnadsindekser 2023'!$L7/1000</f>
        <v>0</v>
      </c>
      <c r="N7" s="21">
        <f>+N$1*'Delkostnadsindekser 2023'!I7*'Delkostnadsindekser 2023'!$L7/1000</f>
        <v>0</v>
      </c>
      <c r="P7" s="21">
        <f>+P$1*'Delkostnadsindekser 2023'!J7*'Delkostnadsindekser 2023'!$L7/1000</f>
        <v>0</v>
      </c>
      <c r="R7" s="21">
        <f>+R$1*'Delkostnadsindekser 2023'!C7*'Delkostnadsindekser 2023'!$L7/1000</f>
        <v>0</v>
      </c>
    </row>
    <row r="8" spans="1:20">
      <c r="A8" s="4">
        <v>1101</v>
      </c>
      <c r="B8" s="1" t="s">
        <v>130</v>
      </c>
      <c r="D8" s="21">
        <f>+D$1*'Delkostnadsindekser 2023'!D8*'Delkostnadsindekser 2023'!$L8/1000</f>
        <v>0</v>
      </c>
      <c r="F8" s="21">
        <f>+F$1*'Delkostnadsindekser 2023'!E8*'Delkostnadsindekser 2023'!$L8/1000</f>
        <v>0</v>
      </c>
      <c r="H8" s="21">
        <f>+H$1*'Delkostnadsindekser 2023'!F8*'Delkostnadsindekser 2023'!$L8/1000</f>
        <v>0</v>
      </c>
      <c r="J8" s="21">
        <f>+J$1*'Delkostnadsindekser 2023'!G8*'Delkostnadsindekser 2023'!$L8/1000</f>
        <v>0</v>
      </c>
      <c r="L8" s="21">
        <f>+L$1*'Delkostnadsindekser 2023'!H8*'Delkostnadsindekser 2023'!$L8/1000</f>
        <v>0</v>
      </c>
      <c r="N8" s="21">
        <f>+N$1*'Delkostnadsindekser 2023'!I8*'Delkostnadsindekser 2023'!$L8/1000</f>
        <v>0</v>
      </c>
      <c r="P8" s="21">
        <f>+P$1*'Delkostnadsindekser 2023'!J8*'Delkostnadsindekser 2023'!$L8/1000</f>
        <v>0</v>
      </c>
      <c r="R8" s="21">
        <f>+R$1*'Delkostnadsindekser 2023'!C8*'Delkostnadsindekser 2023'!$L8/1000</f>
        <v>0</v>
      </c>
      <c r="T8" s="21"/>
    </row>
    <row r="9" spans="1:20">
      <c r="A9" s="4">
        <v>1103</v>
      </c>
      <c r="B9" s="1" t="s">
        <v>131</v>
      </c>
      <c r="D9" s="21">
        <f>+D$1*'Delkostnadsindekser 2023'!D9*'Delkostnadsindekser 2023'!$L9/1000</f>
        <v>0</v>
      </c>
      <c r="F9" s="21">
        <f>+F$1*'Delkostnadsindekser 2023'!E9*'Delkostnadsindekser 2023'!$L9/1000</f>
        <v>0</v>
      </c>
      <c r="H9" s="21">
        <f>+H$1*'Delkostnadsindekser 2023'!F9*'Delkostnadsindekser 2023'!$L9/1000</f>
        <v>0</v>
      </c>
      <c r="J9" s="21">
        <f>+J$1*'Delkostnadsindekser 2023'!G9*'Delkostnadsindekser 2023'!$L9/1000</f>
        <v>0</v>
      </c>
      <c r="L9" s="21">
        <f>+L$1*'Delkostnadsindekser 2023'!H9*'Delkostnadsindekser 2023'!$L9/1000</f>
        <v>0</v>
      </c>
      <c r="N9" s="21">
        <f>+N$1*'Delkostnadsindekser 2023'!I9*'Delkostnadsindekser 2023'!$L9/1000</f>
        <v>0</v>
      </c>
      <c r="P9" s="21">
        <f>+P$1*'Delkostnadsindekser 2023'!J9*'Delkostnadsindekser 2023'!$L9/1000</f>
        <v>0</v>
      </c>
      <c r="R9" s="21">
        <f>+R$1*'Delkostnadsindekser 2023'!C9*'Delkostnadsindekser 2023'!$L9/1000</f>
        <v>0</v>
      </c>
    </row>
    <row r="10" spans="1:20">
      <c r="A10" s="4">
        <v>1106</v>
      </c>
      <c r="B10" s="1" t="s">
        <v>132</v>
      </c>
      <c r="D10" s="21">
        <f>+D$1*'Delkostnadsindekser 2023'!D10*'Delkostnadsindekser 2023'!$L10/1000</f>
        <v>0</v>
      </c>
      <c r="F10" s="21">
        <f>+F$1*'Delkostnadsindekser 2023'!E10*'Delkostnadsindekser 2023'!$L10/1000</f>
        <v>0</v>
      </c>
      <c r="H10" s="21">
        <f>+H$1*'Delkostnadsindekser 2023'!F10*'Delkostnadsindekser 2023'!$L10/1000</f>
        <v>0</v>
      </c>
      <c r="J10" s="21">
        <f>+J$1*'Delkostnadsindekser 2023'!G10*'Delkostnadsindekser 2023'!$L10/1000</f>
        <v>0</v>
      </c>
      <c r="L10" s="21">
        <f>+L$1*'Delkostnadsindekser 2023'!H10*'Delkostnadsindekser 2023'!$L10/1000</f>
        <v>0</v>
      </c>
      <c r="N10" s="21">
        <f>+N$1*'Delkostnadsindekser 2023'!I10*'Delkostnadsindekser 2023'!$L10/1000</f>
        <v>0</v>
      </c>
      <c r="P10" s="21">
        <f>+P$1*'Delkostnadsindekser 2023'!J10*'Delkostnadsindekser 2023'!$L10/1000</f>
        <v>0</v>
      </c>
      <c r="R10" s="21">
        <f>+R$1*'Delkostnadsindekser 2023'!C10*'Delkostnadsindekser 2023'!$L10/1000</f>
        <v>0</v>
      </c>
    </row>
    <row r="11" spans="1:20">
      <c r="A11" s="4">
        <v>1108</v>
      </c>
      <c r="B11" s="1" t="s">
        <v>351</v>
      </c>
      <c r="D11" s="21">
        <f>+D$1*'Delkostnadsindekser 2023'!D11*'Delkostnadsindekser 2023'!$L11/1000</f>
        <v>0</v>
      </c>
      <c r="F11" s="21">
        <f>+F$1*'Delkostnadsindekser 2023'!E11*'Delkostnadsindekser 2023'!$L11/1000</f>
        <v>0</v>
      </c>
      <c r="H11" s="21">
        <f>+H$1*'Delkostnadsindekser 2023'!F11*'Delkostnadsindekser 2023'!$L11/1000</f>
        <v>0</v>
      </c>
      <c r="J11" s="21">
        <f>+J$1*'Delkostnadsindekser 2023'!G11*'Delkostnadsindekser 2023'!$L11/1000</f>
        <v>0</v>
      </c>
      <c r="L11" s="21">
        <f>+L$1*'Delkostnadsindekser 2023'!H11*'Delkostnadsindekser 2023'!$L11/1000</f>
        <v>0</v>
      </c>
      <c r="N11" s="21">
        <f>+N$1*'Delkostnadsindekser 2023'!I11*'Delkostnadsindekser 2023'!$L11/1000</f>
        <v>0</v>
      </c>
      <c r="P11" s="21">
        <f>+P$1*'Delkostnadsindekser 2023'!J11*'Delkostnadsindekser 2023'!$L11/1000</f>
        <v>0</v>
      </c>
      <c r="R11" s="21">
        <f>+R$1*'Delkostnadsindekser 2023'!C11*'Delkostnadsindekser 2023'!$L11/1000</f>
        <v>0</v>
      </c>
    </row>
    <row r="12" spans="1:20">
      <c r="A12" s="4">
        <v>1111</v>
      </c>
      <c r="B12" s="1" t="s">
        <v>133</v>
      </c>
      <c r="D12" s="21">
        <f>+D$1*'Delkostnadsindekser 2023'!D12*'Delkostnadsindekser 2023'!$L12/1000</f>
        <v>0</v>
      </c>
      <c r="F12" s="21">
        <f>+F$1*'Delkostnadsindekser 2023'!E12*'Delkostnadsindekser 2023'!$L12/1000</f>
        <v>0</v>
      </c>
      <c r="H12" s="21">
        <f>+H$1*'Delkostnadsindekser 2023'!F12*'Delkostnadsindekser 2023'!$L12/1000</f>
        <v>0</v>
      </c>
      <c r="J12" s="21">
        <f>+J$1*'Delkostnadsindekser 2023'!G12*'Delkostnadsindekser 2023'!$L12/1000</f>
        <v>0</v>
      </c>
      <c r="L12" s="21">
        <f>+L$1*'Delkostnadsindekser 2023'!H12*'Delkostnadsindekser 2023'!$L12/1000</f>
        <v>0</v>
      </c>
      <c r="N12" s="21">
        <f>+N$1*'Delkostnadsindekser 2023'!I12*'Delkostnadsindekser 2023'!$L12/1000</f>
        <v>0</v>
      </c>
      <c r="P12" s="21">
        <f>+P$1*'Delkostnadsindekser 2023'!J12*'Delkostnadsindekser 2023'!$L12/1000</f>
        <v>0</v>
      </c>
      <c r="R12" s="21">
        <f>+R$1*'Delkostnadsindekser 2023'!C12*'Delkostnadsindekser 2023'!$L12/1000</f>
        <v>0</v>
      </c>
    </row>
    <row r="13" spans="1:20">
      <c r="A13" s="4">
        <v>1112</v>
      </c>
      <c r="B13" s="1" t="s">
        <v>134</v>
      </c>
      <c r="D13" s="21">
        <f>+D$1*'Delkostnadsindekser 2023'!D13*'Delkostnadsindekser 2023'!$L13/1000</f>
        <v>0</v>
      </c>
      <c r="F13" s="21">
        <f>+F$1*'Delkostnadsindekser 2023'!E13*'Delkostnadsindekser 2023'!$L13/1000</f>
        <v>0</v>
      </c>
      <c r="H13" s="21">
        <f>+H$1*'Delkostnadsindekser 2023'!F13*'Delkostnadsindekser 2023'!$L13/1000</f>
        <v>0</v>
      </c>
      <c r="J13" s="21">
        <f>+J$1*'Delkostnadsindekser 2023'!G13*'Delkostnadsindekser 2023'!$L13/1000</f>
        <v>0</v>
      </c>
      <c r="L13" s="21">
        <f>+L$1*'Delkostnadsindekser 2023'!H13*'Delkostnadsindekser 2023'!$L13/1000</f>
        <v>0</v>
      </c>
      <c r="N13" s="21">
        <f>+N$1*'Delkostnadsindekser 2023'!I13*'Delkostnadsindekser 2023'!$L13/1000</f>
        <v>0</v>
      </c>
      <c r="P13" s="21">
        <f>+P$1*'Delkostnadsindekser 2023'!J13*'Delkostnadsindekser 2023'!$L13/1000</f>
        <v>0</v>
      </c>
      <c r="R13" s="21">
        <f>+R$1*'Delkostnadsindekser 2023'!C13*'Delkostnadsindekser 2023'!$L13/1000</f>
        <v>0</v>
      </c>
    </row>
    <row r="14" spans="1:20">
      <c r="A14" s="4">
        <v>1114</v>
      </c>
      <c r="B14" s="1" t="s">
        <v>135</v>
      </c>
      <c r="D14" s="21">
        <f>+D$1*'Delkostnadsindekser 2023'!D14*'Delkostnadsindekser 2023'!$L14/1000</f>
        <v>0</v>
      </c>
      <c r="F14" s="21">
        <f>+F$1*'Delkostnadsindekser 2023'!E14*'Delkostnadsindekser 2023'!$L14/1000</f>
        <v>0</v>
      </c>
      <c r="H14" s="21">
        <f>+H$1*'Delkostnadsindekser 2023'!F14*'Delkostnadsindekser 2023'!$L14/1000</f>
        <v>0</v>
      </c>
      <c r="J14" s="21">
        <f>+J$1*'Delkostnadsindekser 2023'!G14*'Delkostnadsindekser 2023'!$L14/1000</f>
        <v>0</v>
      </c>
      <c r="L14" s="21">
        <f>+L$1*'Delkostnadsindekser 2023'!H14*'Delkostnadsindekser 2023'!$L14/1000</f>
        <v>0</v>
      </c>
      <c r="N14" s="21">
        <f>+N$1*'Delkostnadsindekser 2023'!I14*'Delkostnadsindekser 2023'!$L14/1000</f>
        <v>0</v>
      </c>
      <c r="P14" s="21">
        <f>+P$1*'Delkostnadsindekser 2023'!J14*'Delkostnadsindekser 2023'!$L14/1000</f>
        <v>0</v>
      </c>
      <c r="R14" s="21">
        <f>+R$1*'Delkostnadsindekser 2023'!C14*'Delkostnadsindekser 2023'!$L14/1000</f>
        <v>0</v>
      </c>
    </row>
    <row r="15" spans="1:20">
      <c r="A15" s="4">
        <v>1119</v>
      </c>
      <c r="B15" s="1" t="s">
        <v>136</v>
      </c>
      <c r="D15" s="21">
        <f>+D$1*'Delkostnadsindekser 2023'!D15*'Delkostnadsindekser 2023'!$L15/1000</f>
        <v>0</v>
      </c>
      <c r="F15" s="21">
        <f>+F$1*'Delkostnadsindekser 2023'!E15*'Delkostnadsindekser 2023'!$L15/1000</f>
        <v>0</v>
      </c>
      <c r="H15" s="21">
        <f>+H$1*'Delkostnadsindekser 2023'!F15*'Delkostnadsindekser 2023'!$L15/1000</f>
        <v>0</v>
      </c>
      <c r="J15" s="21">
        <f>+J$1*'Delkostnadsindekser 2023'!G15*'Delkostnadsindekser 2023'!$L15/1000</f>
        <v>0</v>
      </c>
      <c r="L15" s="21">
        <f>+L$1*'Delkostnadsindekser 2023'!H15*'Delkostnadsindekser 2023'!$L15/1000</f>
        <v>0</v>
      </c>
      <c r="N15" s="21">
        <f>+N$1*'Delkostnadsindekser 2023'!I15*'Delkostnadsindekser 2023'!$L15/1000</f>
        <v>0</v>
      </c>
      <c r="P15" s="21">
        <f>+P$1*'Delkostnadsindekser 2023'!J15*'Delkostnadsindekser 2023'!$L15/1000</f>
        <v>0</v>
      </c>
      <c r="R15" s="21">
        <f>+R$1*'Delkostnadsindekser 2023'!C15*'Delkostnadsindekser 2023'!$L15/1000</f>
        <v>0</v>
      </c>
    </row>
    <row r="16" spans="1:20">
      <c r="A16" s="4">
        <v>1120</v>
      </c>
      <c r="B16" s="1" t="s">
        <v>137</v>
      </c>
      <c r="D16" s="21">
        <f>+D$1*'Delkostnadsindekser 2023'!D16*'Delkostnadsindekser 2023'!$L16/1000</f>
        <v>0</v>
      </c>
      <c r="F16" s="21">
        <f>+F$1*'Delkostnadsindekser 2023'!E16*'Delkostnadsindekser 2023'!$L16/1000</f>
        <v>0</v>
      </c>
      <c r="H16" s="21">
        <f>+H$1*'Delkostnadsindekser 2023'!F16*'Delkostnadsindekser 2023'!$L16/1000</f>
        <v>0</v>
      </c>
      <c r="J16" s="21">
        <f>+J$1*'Delkostnadsindekser 2023'!G16*'Delkostnadsindekser 2023'!$L16/1000</f>
        <v>0</v>
      </c>
      <c r="L16" s="21">
        <f>+L$1*'Delkostnadsindekser 2023'!H16*'Delkostnadsindekser 2023'!$L16/1000</f>
        <v>0</v>
      </c>
      <c r="N16" s="21">
        <f>+N$1*'Delkostnadsindekser 2023'!I16*'Delkostnadsindekser 2023'!$L16/1000</f>
        <v>0</v>
      </c>
      <c r="P16" s="21">
        <f>+P$1*'Delkostnadsindekser 2023'!J16*'Delkostnadsindekser 2023'!$L16/1000</f>
        <v>0</v>
      </c>
      <c r="R16" s="21">
        <f>+R$1*'Delkostnadsindekser 2023'!C16*'Delkostnadsindekser 2023'!$L16/1000</f>
        <v>0</v>
      </c>
    </row>
    <row r="17" spans="1:18">
      <c r="A17" s="4">
        <v>1121</v>
      </c>
      <c r="B17" s="1" t="s">
        <v>138</v>
      </c>
      <c r="D17" s="21">
        <f>+D$1*'Delkostnadsindekser 2023'!D17*'Delkostnadsindekser 2023'!$L17/1000</f>
        <v>0</v>
      </c>
      <c r="F17" s="21">
        <f>+F$1*'Delkostnadsindekser 2023'!E17*'Delkostnadsindekser 2023'!$L17/1000</f>
        <v>0</v>
      </c>
      <c r="H17" s="21">
        <f>+H$1*'Delkostnadsindekser 2023'!F17*'Delkostnadsindekser 2023'!$L17/1000</f>
        <v>0</v>
      </c>
      <c r="J17" s="21">
        <f>+J$1*'Delkostnadsindekser 2023'!G17*'Delkostnadsindekser 2023'!$L17/1000</f>
        <v>0</v>
      </c>
      <c r="L17" s="21">
        <f>+L$1*'Delkostnadsindekser 2023'!H17*'Delkostnadsindekser 2023'!$L17/1000</f>
        <v>0</v>
      </c>
      <c r="N17" s="21">
        <f>+N$1*'Delkostnadsindekser 2023'!I17*'Delkostnadsindekser 2023'!$L17/1000</f>
        <v>0</v>
      </c>
      <c r="P17" s="21">
        <f>+P$1*'Delkostnadsindekser 2023'!J17*'Delkostnadsindekser 2023'!$L17/1000</f>
        <v>0</v>
      </c>
      <c r="R17" s="21">
        <f>+R$1*'Delkostnadsindekser 2023'!C17*'Delkostnadsindekser 2023'!$L17/1000</f>
        <v>0</v>
      </c>
    </row>
    <row r="18" spans="1:18">
      <c r="A18" s="4">
        <v>1122</v>
      </c>
      <c r="B18" s="1" t="s">
        <v>139</v>
      </c>
      <c r="D18" s="21">
        <f>+D$1*'Delkostnadsindekser 2023'!D18*'Delkostnadsindekser 2023'!$L18/1000</f>
        <v>0</v>
      </c>
      <c r="F18" s="21">
        <f>+F$1*'Delkostnadsindekser 2023'!E18*'Delkostnadsindekser 2023'!$L18/1000</f>
        <v>0</v>
      </c>
      <c r="H18" s="21">
        <f>+H$1*'Delkostnadsindekser 2023'!F18*'Delkostnadsindekser 2023'!$L18/1000</f>
        <v>0</v>
      </c>
      <c r="J18" s="21">
        <f>+J$1*'Delkostnadsindekser 2023'!G18*'Delkostnadsindekser 2023'!$L18/1000</f>
        <v>0</v>
      </c>
      <c r="L18" s="21">
        <f>+L$1*'Delkostnadsindekser 2023'!H18*'Delkostnadsindekser 2023'!$L18/1000</f>
        <v>0</v>
      </c>
      <c r="N18" s="21">
        <f>+N$1*'Delkostnadsindekser 2023'!I18*'Delkostnadsindekser 2023'!$L18/1000</f>
        <v>0</v>
      </c>
      <c r="P18" s="21">
        <f>+P$1*'Delkostnadsindekser 2023'!J18*'Delkostnadsindekser 2023'!$L18/1000</f>
        <v>0</v>
      </c>
      <c r="R18" s="21">
        <f>+R$1*'Delkostnadsindekser 2023'!C18*'Delkostnadsindekser 2023'!$L18/1000</f>
        <v>0</v>
      </c>
    </row>
    <row r="19" spans="1:18">
      <c r="A19" s="4">
        <v>1124</v>
      </c>
      <c r="B19" s="1" t="s">
        <v>140</v>
      </c>
      <c r="D19" s="21">
        <f>+D$1*'Delkostnadsindekser 2023'!D19*'Delkostnadsindekser 2023'!$L19/1000</f>
        <v>0</v>
      </c>
      <c r="F19" s="21">
        <f>+F$1*'Delkostnadsindekser 2023'!E19*'Delkostnadsindekser 2023'!$L19/1000</f>
        <v>0</v>
      </c>
      <c r="H19" s="21">
        <f>+H$1*'Delkostnadsindekser 2023'!F19*'Delkostnadsindekser 2023'!$L19/1000</f>
        <v>0</v>
      </c>
      <c r="J19" s="21">
        <f>+J$1*'Delkostnadsindekser 2023'!G19*'Delkostnadsindekser 2023'!$L19/1000</f>
        <v>0</v>
      </c>
      <c r="L19" s="21">
        <f>+L$1*'Delkostnadsindekser 2023'!H19*'Delkostnadsindekser 2023'!$L19/1000</f>
        <v>0</v>
      </c>
      <c r="N19" s="21">
        <f>+N$1*'Delkostnadsindekser 2023'!I19*'Delkostnadsindekser 2023'!$L19/1000</f>
        <v>0</v>
      </c>
      <c r="P19" s="21">
        <f>+P$1*'Delkostnadsindekser 2023'!J19*'Delkostnadsindekser 2023'!$L19/1000</f>
        <v>0</v>
      </c>
      <c r="R19" s="21">
        <f>+R$1*'Delkostnadsindekser 2023'!C19*'Delkostnadsindekser 2023'!$L19/1000</f>
        <v>0</v>
      </c>
    </row>
    <row r="20" spans="1:18">
      <c r="A20" s="4">
        <v>1127</v>
      </c>
      <c r="B20" s="1" t="s">
        <v>141</v>
      </c>
      <c r="D20" s="21">
        <f>+D$1*'Delkostnadsindekser 2023'!D20*'Delkostnadsindekser 2023'!$L20/1000</f>
        <v>0</v>
      </c>
      <c r="F20" s="21">
        <f>+F$1*'Delkostnadsindekser 2023'!E20*'Delkostnadsindekser 2023'!$L20/1000</f>
        <v>0</v>
      </c>
      <c r="H20" s="21">
        <f>+H$1*'Delkostnadsindekser 2023'!F20*'Delkostnadsindekser 2023'!$L20/1000</f>
        <v>0</v>
      </c>
      <c r="J20" s="21">
        <f>+J$1*'Delkostnadsindekser 2023'!G20*'Delkostnadsindekser 2023'!$L20/1000</f>
        <v>0</v>
      </c>
      <c r="L20" s="21">
        <f>+L$1*'Delkostnadsindekser 2023'!H20*'Delkostnadsindekser 2023'!$L20/1000</f>
        <v>0</v>
      </c>
      <c r="N20" s="21">
        <f>+N$1*'Delkostnadsindekser 2023'!I20*'Delkostnadsindekser 2023'!$L20/1000</f>
        <v>0</v>
      </c>
      <c r="P20" s="21">
        <f>+P$1*'Delkostnadsindekser 2023'!J20*'Delkostnadsindekser 2023'!$L20/1000</f>
        <v>0</v>
      </c>
      <c r="R20" s="21">
        <f>+R$1*'Delkostnadsindekser 2023'!C20*'Delkostnadsindekser 2023'!$L20/1000</f>
        <v>0</v>
      </c>
    </row>
    <row r="21" spans="1:18">
      <c r="A21" s="4">
        <v>1130</v>
      </c>
      <c r="B21" s="1" t="s">
        <v>142</v>
      </c>
      <c r="D21" s="21">
        <f>+D$1*'Delkostnadsindekser 2023'!D21*'Delkostnadsindekser 2023'!$L21/1000</f>
        <v>0</v>
      </c>
      <c r="F21" s="21">
        <f>+F$1*'Delkostnadsindekser 2023'!E21*'Delkostnadsindekser 2023'!$L21/1000</f>
        <v>0</v>
      </c>
      <c r="H21" s="21">
        <f>+H$1*'Delkostnadsindekser 2023'!F21*'Delkostnadsindekser 2023'!$L21/1000</f>
        <v>0</v>
      </c>
      <c r="J21" s="21">
        <f>+J$1*'Delkostnadsindekser 2023'!G21*'Delkostnadsindekser 2023'!$L21/1000</f>
        <v>0</v>
      </c>
      <c r="L21" s="21">
        <f>+L$1*'Delkostnadsindekser 2023'!H21*'Delkostnadsindekser 2023'!$L21/1000</f>
        <v>0</v>
      </c>
      <c r="N21" s="21">
        <f>+N$1*'Delkostnadsindekser 2023'!I21*'Delkostnadsindekser 2023'!$L21/1000</f>
        <v>0</v>
      </c>
      <c r="P21" s="21">
        <f>+P$1*'Delkostnadsindekser 2023'!J21*'Delkostnadsindekser 2023'!$L21/1000</f>
        <v>0</v>
      </c>
      <c r="R21" s="21">
        <f>+R$1*'Delkostnadsindekser 2023'!C21*'Delkostnadsindekser 2023'!$L21/1000</f>
        <v>0</v>
      </c>
    </row>
    <row r="22" spans="1:18">
      <c r="A22" s="4">
        <v>1133</v>
      </c>
      <c r="B22" s="1" t="s">
        <v>143</v>
      </c>
      <c r="D22" s="21">
        <f>+D$1*'Delkostnadsindekser 2023'!D22*'Delkostnadsindekser 2023'!$L22/1000</f>
        <v>0</v>
      </c>
      <c r="F22" s="21">
        <f>+F$1*'Delkostnadsindekser 2023'!E22*'Delkostnadsindekser 2023'!$L22/1000</f>
        <v>0</v>
      </c>
      <c r="H22" s="21">
        <f>+H$1*'Delkostnadsindekser 2023'!F22*'Delkostnadsindekser 2023'!$L22/1000</f>
        <v>0</v>
      </c>
      <c r="J22" s="21">
        <f>+J$1*'Delkostnadsindekser 2023'!G22*'Delkostnadsindekser 2023'!$L22/1000</f>
        <v>0</v>
      </c>
      <c r="L22" s="21">
        <f>+L$1*'Delkostnadsindekser 2023'!H22*'Delkostnadsindekser 2023'!$L22/1000</f>
        <v>0</v>
      </c>
      <c r="N22" s="21">
        <f>+N$1*'Delkostnadsindekser 2023'!I22*'Delkostnadsindekser 2023'!$L22/1000</f>
        <v>0</v>
      </c>
      <c r="P22" s="21">
        <f>+P$1*'Delkostnadsindekser 2023'!J22*'Delkostnadsindekser 2023'!$L22/1000</f>
        <v>0</v>
      </c>
      <c r="R22" s="21">
        <f>+R$1*'Delkostnadsindekser 2023'!C22*'Delkostnadsindekser 2023'!$L22/1000</f>
        <v>0</v>
      </c>
    </row>
    <row r="23" spans="1:18">
      <c r="A23" s="4">
        <v>1134</v>
      </c>
      <c r="B23" s="1" t="s">
        <v>144</v>
      </c>
      <c r="D23" s="21">
        <f>+D$1*'Delkostnadsindekser 2023'!D23*'Delkostnadsindekser 2023'!$L23/1000</f>
        <v>0</v>
      </c>
      <c r="F23" s="21">
        <f>+F$1*'Delkostnadsindekser 2023'!E23*'Delkostnadsindekser 2023'!$L23/1000</f>
        <v>0</v>
      </c>
      <c r="H23" s="21">
        <f>+H$1*'Delkostnadsindekser 2023'!F23*'Delkostnadsindekser 2023'!$L23/1000</f>
        <v>0</v>
      </c>
      <c r="J23" s="21">
        <f>+J$1*'Delkostnadsindekser 2023'!G23*'Delkostnadsindekser 2023'!$L23/1000</f>
        <v>0</v>
      </c>
      <c r="L23" s="21">
        <f>+L$1*'Delkostnadsindekser 2023'!H23*'Delkostnadsindekser 2023'!$L23/1000</f>
        <v>0</v>
      </c>
      <c r="N23" s="21">
        <f>+N$1*'Delkostnadsindekser 2023'!I23*'Delkostnadsindekser 2023'!$L23/1000</f>
        <v>0</v>
      </c>
      <c r="P23" s="21">
        <f>+P$1*'Delkostnadsindekser 2023'!J23*'Delkostnadsindekser 2023'!$L23/1000</f>
        <v>0</v>
      </c>
      <c r="R23" s="21">
        <f>+R$1*'Delkostnadsindekser 2023'!C23*'Delkostnadsindekser 2023'!$L23/1000</f>
        <v>0</v>
      </c>
    </row>
    <row r="24" spans="1:18">
      <c r="A24" s="4">
        <v>1135</v>
      </c>
      <c r="B24" s="1" t="s">
        <v>145</v>
      </c>
      <c r="D24" s="21">
        <f>+D$1*'Delkostnadsindekser 2023'!D24*'Delkostnadsindekser 2023'!$L24/1000</f>
        <v>0</v>
      </c>
      <c r="F24" s="21">
        <f>+F$1*'Delkostnadsindekser 2023'!E24*'Delkostnadsindekser 2023'!$L24/1000</f>
        <v>0</v>
      </c>
      <c r="H24" s="21">
        <f>+H$1*'Delkostnadsindekser 2023'!F24*'Delkostnadsindekser 2023'!$L24/1000</f>
        <v>0</v>
      </c>
      <c r="J24" s="21">
        <f>+J$1*'Delkostnadsindekser 2023'!G24*'Delkostnadsindekser 2023'!$L24/1000</f>
        <v>0</v>
      </c>
      <c r="L24" s="21">
        <f>+L$1*'Delkostnadsindekser 2023'!H24*'Delkostnadsindekser 2023'!$L24/1000</f>
        <v>0</v>
      </c>
      <c r="N24" s="21">
        <f>+N$1*'Delkostnadsindekser 2023'!I24*'Delkostnadsindekser 2023'!$L24/1000</f>
        <v>0</v>
      </c>
      <c r="P24" s="21">
        <f>+P$1*'Delkostnadsindekser 2023'!J24*'Delkostnadsindekser 2023'!$L24/1000</f>
        <v>0</v>
      </c>
      <c r="R24" s="21">
        <f>+R$1*'Delkostnadsindekser 2023'!C24*'Delkostnadsindekser 2023'!$L24/1000</f>
        <v>0</v>
      </c>
    </row>
    <row r="25" spans="1:18">
      <c r="A25" s="4">
        <v>1144</v>
      </c>
      <c r="B25" s="1" t="s">
        <v>146</v>
      </c>
      <c r="D25" s="21">
        <f>+D$1*'Delkostnadsindekser 2023'!D25*'Delkostnadsindekser 2023'!$L25/1000</f>
        <v>0</v>
      </c>
      <c r="F25" s="21">
        <f>+F$1*'Delkostnadsindekser 2023'!E25*'Delkostnadsindekser 2023'!$L25/1000</f>
        <v>0</v>
      </c>
      <c r="H25" s="21">
        <f>+H$1*'Delkostnadsindekser 2023'!F25*'Delkostnadsindekser 2023'!$L25/1000</f>
        <v>0</v>
      </c>
      <c r="J25" s="21">
        <f>+J$1*'Delkostnadsindekser 2023'!G25*'Delkostnadsindekser 2023'!$L25/1000</f>
        <v>0</v>
      </c>
      <c r="L25" s="21">
        <f>+L$1*'Delkostnadsindekser 2023'!H25*'Delkostnadsindekser 2023'!$L25/1000</f>
        <v>0</v>
      </c>
      <c r="N25" s="21">
        <f>+N$1*'Delkostnadsindekser 2023'!I25*'Delkostnadsindekser 2023'!$L25/1000</f>
        <v>0</v>
      </c>
      <c r="P25" s="21">
        <f>+P$1*'Delkostnadsindekser 2023'!J25*'Delkostnadsindekser 2023'!$L25/1000</f>
        <v>0</v>
      </c>
      <c r="R25" s="21">
        <f>+R$1*'Delkostnadsindekser 2023'!C25*'Delkostnadsindekser 2023'!$L25/1000</f>
        <v>0</v>
      </c>
    </row>
    <row r="26" spans="1:18">
      <c r="A26" s="4">
        <v>1145</v>
      </c>
      <c r="B26" s="1" t="s">
        <v>147</v>
      </c>
      <c r="D26" s="21">
        <f>+D$1*'Delkostnadsindekser 2023'!D26*'Delkostnadsindekser 2023'!$L26/1000</f>
        <v>0</v>
      </c>
      <c r="F26" s="21">
        <f>+F$1*'Delkostnadsindekser 2023'!E26*'Delkostnadsindekser 2023'!$L26/1000</f>
        <v>0</v>
      </c>
      <c r="H26" s="21">
        <f>+H$1*'Delkostnadsindekser 2023'!F26*'Delkostnadsindekser 2023'!$L26/1000</f>
        <v>0</v>
      </c>
      <c r="J26" s="21">
        <f>+J$1*'Delkostnadsindekser 2023'!G26*'Delkostnadsindekser 2023'!$L26/1000</f>
        <v>0</v>
      </c>
      <c r="L26" s="21">
        <f>+L$1*'Delkostnadsindekser 2023'!H26*'Delkostnadsindekser 2023'!$L26/1000</f>
        <v>0</v>
      </c>
      <c r="N26" s="21">
        <f>+N$1*'Delkostnadsindekser 2023'!I26*'Delkostnadsindekser 2023'!$L26/1000</f>
        <v>0</v>
      </c>
      <c r="P26" s="21">
        <f>+P$1*'Delkostnadsindekser 2023'!J26*'Delkostnadsindekser 2023'!$L26/1000</f>
        <v>0</v>
      </c>
      <c r="R26" s="21">
        <f>+R$1*'Delkostnadsindekser 2023'!C26*'Delkostnadsindekser 2023'!$L26/1000</f>
        <v>0</v>
      </c>
    </row>
    <row r="27" spans="1:18">
      <c r="A27" s="4">
        <v>1146</v>
      </c>
      <c r="B27" s="1" t="s">
        <v>148</v>
      </c>
      <c r="D27" s="21">
        <f>+D$1*'Delkostnadsindekser 2023'!D27*'Delkostnadsindekser 2023'!$L27/1000</f>
        <v>0</v>
      </c>
      <c r="F27" s="21">
        <f>+F$1*'Delkostnadsindekser 2023'!E27*'Delkostnadsindekser 2023'!$L27/1000</f>
        <v>0</v>
      </c>
      <c r="H27" s="21">
        <f>+H$1*'Delkostnadsindekser 2023'!F27*'Delkostnadsindekser 2023'!$L27/1000</f>
        <v>0</v>
      </c>
      <c r="J27" s="21">
        <f>+J$1*'Delkostnadsindekser 2023'!G27*'Delkostnadsindekser 2023'!$L27/1000</f>
        <v>0</v>
      </c>
      <c r="L27" s="21">
        <f>+L$1*'Delkostnadsindekser 2023'!H27*'Delkostnadsindekser 2023'!$L27/1000</f>
        <v>0</v>
      </c>
      <c r="N27" s="21">
        <f>+N$1*'Delkostnadsindekser 2023'!I27*'Delkostnadsindekser 2023'!$L27/1000</f>
        <v>0</v>
      </c>
      <c r="P27" s="21">
        <f>+P$1*'Delkostnadsindekser 2023'!J27*'Delkostnadsindekser 2023'!$L27/1000</f>
        <v>0</v>
      </c>
      <c r="R27" s="21">
        <f>+R$1*'Delkostnadsindekser 2023'!C27*'Delkostnadsindekser 2023'!$L27/1000</f>
        <v>0</v>
      </c>
    </row>
    <row r="28" spans="1:18">
      <c r="A28" s="4">
        <v>1149</v>
      </c>
      <c r="B28" s="1" t="s">
        <v>149</v>
      </c>
      <c r="D28" s="21">
        <f>+D$1*'Delkostnadsindekser 2023'!D28*'Delkostnadsindekser 2023'!$L28/1000</f>
        <v>0</v>
      </c>
      <c r="F28" s="21">
        <f>+F$1*'Delkostnadsindekser 2023'!E28*'Delkostnadsindekser 2023'!$L28/1000</f>
        <v>0</v>
      </c>
      <c r="H28" s="21">
        <f>+H$1*'Delkostnadsindekser 2023'!F28*'Delkostnadsindekser 2023'!$L28/1000</f>
        <v>0</v>
      </c>
      <c r="J28" s="21">
        <f>+J$1*'Delkostnadsindekser 2023'!G28*'Delkostnadsindekser 2023'!$L28/1000</f>
        <v>0</v>
      </c>
      <c r="L28" s="21">
        <f>+L$1*'Delkostnadsindekser 2023'!H28*'Delkostnadsindekser 2023'!$L28/1000</f>
        <v>0</v>
      </c>
      <c r="N28" s="21">
        <f>+N$1*'Delkostnadsindekser 2023'!I28*'Delkostnadsindekser 2023'!$L28/1000</f>
        <v>0</v>
      </c>
      <c r="P28" s="21">
        <f>+P$1*'Delkostnadsindekser 2023'!J28*'Delkostnadsindekser 2023'!$L28/1000</f>
        <v>0</v>
      </c>
      <c r="R28" s="21">
        <f>+R$1*'Delkostnadsindekser 2023'!C28*'Delkostnadsindekser 2023'!$L28/1000</f>
        <v>0</v>
      </c>
    </row>
    <row r="29" spans="1:18">
      <c r="A29" s="4">
        <v>1151</v>
      </c>
      <c r="B29" s="1" t="s">
        <v>150</v>
      </c>
      <c r="D29" s="21">
        <f>+D$1*'Delkostnadsindekser 2023'!D29*'Delkostnadsindekser 2023'!$L29/1000</f>
        <v>0</v>
      </c>
      <c r="F29" s="21">
        <f>+F$1*'Delkostnadsindekser 2023'!E29*'Delkostnadsindekser 2023'!$L29/1000</f>
        <v>0</v>
      </c>
      <c r="H29" s="21">
        <f>+H$1*'Delkostnadsindekser 2023'!F29*'Delkostnadsindekser 2023'!$L29/1000</f>
        <v>0</v>
      </c>
      <c r="J29" s="21">
        <f>+J$1*'Delkostnadsindekser 2023'!G29*'Delkostnadsindekser 2023'!$L29/1000</f>
        <v>0</v>
      </c>
      <c r="L29" s="21">
        <f>+L$1*'Delkostnadsindekser 2023'!H29*'Delkostnadsindekser 2023'!$L29/1000</f>
        <v>0</v>
      </c>
      <c r="N29" s="21">
        <f>+N$1*'Delkostnadsindekser 2023'!I29*'Delkostnadsindekser 2023'!$L29/1000</f>
        <v>0</v>
      </c>
      <c r="P29" s="21">
        <f>+P$1*'Delkostnadsindekser 2023'!J29*'Delkostnadsindekser 2023'!$L29/1000</f>
        <v>0</v>
      </c>
      <c r="R29" s="21">
        <f>+R$1*'Delkostnadsindekser 2023'!C29*'Delkostnadsindekser 2023'!$L29/1000</f>
        <v>0</v>
      </c>
    </row>
    <row r="30" spans="1:18">
      <c r="A30" s="4">
        <v>1160</v>
      </c>
      <c r="B30" s="1" t="s">
        <v>151</v>
      </c>
      <c r="D30" s="21">
        <f>+D$1*'Delkostnadsindekser 2023'!D30*'Delkostnadsindekser 2023'!$L30/1000</f>
        <v>0</v>
      </c>
      <c r="F30" s="21">
        <f>+F$1*'Delkostnadsindekser 2023'!E30*'Delkostnadsindekser 2023'!$L30/1000</f>
        <v>0</v>
      </c>
      <c r="H30" s="21">
        <f>+H$1*'Delkostnadsindekser 2023'!F30*'Delkostnadsindekser 2023'!$L30/1000</f>
        <v>0</v>
      </c>
      <c r="J30" s="21">
        <f>+J$1*'Delkostnadsindekser 2023'!G30*'Delkostnadsindekser 2023'!$L30/1000</f>
        <v>0</v>
      </c>
      <c r="L30" s="21">
        <f>+L$1*'Delkostnadsindekser 2023'!H30*'Delkostnadsindekser 2023'!$L30/1000</f>
        <v>0</v>
      </c>
      <c r="N30" s="21">
        <f>+N$1*'Delkostnadsindekser 2023'!I30*'Delkostnadsindekser 2023'!$L30/1000</f>
        <v>0</v>
      </c>
      <c r="P30" s="21">
        <f>+P$1*'Delkostnadsindekser 2023'!J30*'Delkostnadsindekser 2023'!$L30/1000</f>
        <v>0</v>
      </c>
      <c r="R30" s="21">
        <f>+R$1*'Delkostnadsindekser 2023'!C30*'Delkostnadsindekser 2023'!$L30/1000</f>
        <v>0</v>
      </c>
    </row>
    <row r="31" spans="1:18">
      <c r="A31" s="4">
        <v>1505</v>
      </c>
      <c r="B31" s="1" t="s">
        <v>186</v>
      </c>
      <c r="D31" s="21">
        <f>+D$1*'Delkostnadsindekser 2023'!D31*'Delkostnadsindekser 2023'!$L31/1000</f>
        <v>0</v>
      </c>
      <c r="F31" s="21">
        <f>+F$1*'Delkostnadsindekser 2023'!E31*'Delkostnadsindekser 2023'!$L31/1000</f>
        <v>0</v>
      </c>
      <c r="H31" s="21">
        <f>+H$1*'Delkostnadsindekser 2023'!F31*'Delkostnadsindekser 2023'!$L31/1000</f>
        <v>0</v>
      </c>
      <c r="J31" s="21">
        <f>+J$1*'Delkostnadsindekser 2023'!G31*'Delkostnadsindekser 2023'!$L31/1000</f>
        <v>0</v>
      </c>
      <c r="L31" s="21">
        <f>+L$1*'Delkostnadsindekser 2023'!H31*'Delkostnadsindekser 2023'!$L31/1000</f>
        <v>0</v>
      </c>
      <c r="N31" s="21">
        <f>+N$1*'Delkostnadsindekser 2023'!I31*'Delkostnadsindekser 2023'!$L31/1000</f>
        <v>0</v>
      </c>
      <c r="P31" s="21">
        <f>+P$1*'Delkostnadsindekser 2023'!J31*'Delkostnadsindekser 2023'!$L31/1000</f>
        <v>0</v>
      </c>
      <c r="R31" s="21">
        <f>+R$1*'Delkostnadsindekser 2023'!C31*'Delkostnadsindekser 2023'!$L31/1000</f>
        <v>0</v>
      </c>
    </row>
    <row r="32" spans="1:18">
      <c r="A32" s="4">
        <v>1506</v>
      </c>
      <c r="B32" s="1" t="s">
        <v>352</v>
      </c>
      <c r="D32" s="21">
        <f>+D$1*'Delkostnadsindekser 2023'!D32*'Delkostnadsindekser 2023'!$L32/1000</f>
        <v>0</v>
      </c>
      <c r="F32" s="21">
        <f>+F$1*'Delkostnadsindekser 2023'!E32*'Delkostnadsindekser 2023'!$L32/1000</f>
        <v>0</v>
      </c>
      <c r="H32" s="21">
        <f>+H$1*'Delkostnadsindekser 2023'!F32*'Delkostnadsindekser 2023'!$L32/1000</f>
        <v>0</v>
      </c>
      <c r="J32" s="21">
        <f>+J$1*'Delkostnadsindekser 2023'!G32*'Delkostnadsindekser 2023'!$L32/1000</f>
        <v>0</v>
      </c>
      <c r="L32" s="21">
        <f>+L$1*'Delkostnadsindekser 2023'!H32*'Delkostnadsindekser 2023'!$L32/1000</f>
        <v>0</v>
      </c>
      <c r="N32" s="21">
        <f>+N$1*'Delkostnadsindekser 2023'!I32*'Delkostnadsindekser 2023'!$L32/1000</f>
        <v>0</v>
      </c>
      <c r="P32" s="21">
        <f>+P$1*'Delkostnadsindekser 2023'!J32*'Delkostnadsindekser 2023'!$L32/1000</f>
        <v>0</v>
      </c>
      <c r="R32" s="21">
        <f>+R$1*'Delkostnadsindekser 2023'!C32*'Delkostnadsindekser 2023'!$L32/1000</f>
        <v>0</v>
      </c>
    </row>
    <row r="33" spans="1:18">
      <c r="A33" s="4">
        <v>1507</v>
      </c>
      <c r="B33" s="1" t="s">
        <v>353</v>
      </c>
      <c r="D33" s="21">
        <f>+D$1*'Delkostnadsindekser 2023'!D33*'Delkostnadsindekser 2023'!$L33/1000</f>
        <v>0</v>
      </c>
      <c r="F33" s="21">
        <f>+F$1*'Delkostnadsindekser 2023'!E33*'Delkostnadsindekser 2023'!$L33/1000</f>
        <v>0</v>
      </c>
      <c r="H33" s="21">
        <f>+H$1*'Delkostnadsindekser 2023'!F33*'Delkostnadsindekser 2023'!$L33/1000</f>
        <v>0</v>
      </c>
      <c r="J33" s="21">
        <f>+J$1*'Delkostnadsindekser 2023'!G33*'Delkostnadsindekser 2023'!$L33/1000</f>
        <v>0</v>
      </c>
      <c r="L33" s="21">
        <f>+L$1*'Delkostnadsindekser 2023'!H33*'Delkostnadsindekser 2023'!$L33/1000</f>
        <v>0</v>
      </c>
      <c r="N33" s="21">
        <f>+N$1*'Delkostnadsindekser 2023'!I33*'Delkostnadsindekser 2023'!$L33/1000</f>
        <v>0</v>
      </c>
      <c r="P33" s="21">
        <f>+P$1*'Delkostnadsindekser 2023'!J33*'Delkostnadsindekser 2023'!$L33/1000</f>
        <v>0</v>
      </c>
      <c r="R33" s="21">
        <f>+R$1*'Delkostnadsindekser 2023'!C33*'Delkostnadsindekser 2023'!$L33/1000</f>
        <v>0</v>
      </c>
    </row>
    <row r="34" spans="1:18">
      <c r="A34" s="4">
        <v>1511</v>
      </c>
      <c r="B34" s="1" t="s">
        <v>187</v>
      </c>
      <c r="D34" s="21">
        <f>+D$1*'Delkostnadsindekser 2023'!D34*'Delkostnadsindekser 2023'!$L34/1000</f>
        <v>0</v>
      </c>
      <c r="F34" s="21">
        <f>+F$1*'Delkostnadsindekser 2023'!E34*'Delkostnadsindekser 2023'!$L34/1000</f>
        <v>0</v>
      </c>
      <c r="H34" s="21">
        <f>+H$1*'Delkostnadsindekser 2023'!F34*'Delkostnadsindekser 2023'!$L34/1000</f>
        <v>0</v>
      </c>
      <c r="J34" s="21">
        <f>+J$1*'Delkostnadsindekser 2023'!G34*'Delkostnadsindekser 2023'!$L34/1000</f>
        <v>0</v>
      </c>
      <c r="L34" s="21">
        <f>+L$1*'Delkostnadsindekser 2023'!H34*'Delkostnadsindekser 2023'!$L34/1000</f>
        <v>0</v>
      </c>
      <c r="N34" s="21">
        <f>+N$1*'Delkostnadsindekser 2023'!I34*'Delkostnadsindekser 2023'!$L34/1000</f>
        <v>0</v>
      </c>
      <c r="P34" s="21">
        <f>+P$1*'Delkostnadsindekser 2023'!J34*'Delkostnadsindekser 2023'!$L34/1000</f>
        <v>0</v>
      </c>
      <c r="R34" s="21">
        <f>+R$1*'Delkostnadsindekser 2023'!C34*'Delkostnadsindekser 2023'!$L34/1000</f>
        <v>0</v>
      </c>
    </row>
    <row r="35" spans="1:18">
      <c r="A35" s="4">
        <v>1514</v>
      </c>
      <c r="B35" s="1" t="s">
        <v>92</v>
      </c>
      <c r="D35" s="21">
        <f>+D$1*'Delkostnadsindekser 2023'!D35*'Delkostnadsindekser 2023'!$L35/1000</f>
        <v>0</v>
      </c>
      <c r="F35" s="21">
        <f>+F$1*'Delkostnadsindekser 2023'!E35*'Delkostnadsindekser 2023'!$L35/1000</f>
        <v>0</v>
      </c>
      <c r="H35" s="21">
        <f>+H$1*'Delkostnadsindekser 2023'!F35*'Delkostnadsindekser 2023'!$L35/1000</f>
        <v>0</v>
      </c>
      <c r="J35" s="21">
        <f>+J$1*'Delkostnadsindekser 2023'!G35*'Delkostnadsindekser 2023'!$L35/1000</f>
        <v>0</v>
      </c>
      <c r="L35" s="21">
        <f>+L$1*'Delkostnadsindekser 2023'!H35*'Delkostnadsindekser 2023'!$L35/1000</f>
        <v>0</v>
      </c>
      <c r="N35" s="21">
        <f>+N$1*'Delkostnadsindekser 2023'!I35*'Delkostnadsindekser 2023'!$L35/1000</f>
        <v>0</v>
      </c>
      <c r="P35" s="21">
        <f>+P$1*'Delkostnadsindekser 2023'!J35*'Delkostnadsindekser 2023'!$L35/1000</f>
        <v>0</v>
      </c>
      <c r="R35" s="21">
        <f>+R$1*'Delkostnadsindekser 2023'!C35*'Delkostnadsindekser 2023'!$L35/1000</f>
        <v>0</v>
      </c>
    </row>
    <row r="36" spans="1:18">
      <c r="A36" s="4">
        <v>1515</v>
      </c>
      <c r="B36" s="1" t="s">
        <v>188</v>
      </c>
      <c r="D36" s="21">
        <f>+D$1*'Delkostnadsindekser 2023'!D36*'Delkostnadsindekser 2023'!$L36/1000</f>
        <v>0</v>
      </c>
      <c r="F36" s="21">
        <f>+F$1*'Delkostnadsindekser 2023'!E36*'Delkostnadsindekser 2023'!$L36/1000</f>
        <v>0</v>
      </c>
      <c r="H36" s="21">
        <f>+H$1*'Delkostnadsindekser 2023'!F36*'Delkostnadsindekser 2023'!$L36/1000</f>
        <v>0</v>
      </c>
      <c r="J36" s="21">
        <f>+J$1*'Delkostnadsindekser 2023'!G36*'Delkostnadsindekser 2023'!$L36/1000</f>
        <v>0</v>
      </c>
      <c r="L36" s="21">
        <f>+L$1*'Delkostnadsindekser 2023'!H36*'Delkostnadsindekser 2023'!$L36/1000</f>
        <v>0</v>
      </c>
      <c r="N36" s="21">
        <f>+N$1*'Delkostnadsindekser 2023'!I36*'Delkostnadsindekser 2023'!$L36/1000</f>
        <v>0</v>
      </c>
      <c r="P36" s="21">
        <f>+P$1*'Delkostnadsindekser 2023'!J36*'Delkostnadsindekser 2023'!$L36/1000</f>
        <v>0</v>
      </c>
      <c r="R36" s="21">
        <f>+R$1*'Delkostnadsindekser 2023'!C36*'Delkostnadsindekser 2023'!$L36/1000</f>
        <v>0</v>
      </c>
    </row>
    <row r="37" spans="1:18">
      <c r="A37" s="4">
        <v>1516</v>
      </c>
      <c r="B37" s="1" t="s">
        <v>189</v>
      </c>
      <c r="D37" s="21">
        <f>+D$1*'Delkostnadsindekser 2023'!D37*'Delkostnadsindekser 2023'!$L37/1000</f>
        <v>0</v>
      </c>
      <c r="F37" s="21">
        <f>+F$1*'Delkostnadsindekser 2023'!E37*'Delkostnadsindekser 2023'!$L37/1000</f>
        <v>0</v>
      </c>
      <c r="H37" s="21">
        <f>+H$1*'Delkostnadsindekser 2023'!F37*'Delkostnadsindekser 2023'!$L37/1000</f>
        <v>0</v>
      </c>
      <c r="J37" s="21">
        <f>+J$1*'Delkostnadsindekser 2023'!G37*'Delkostnadsindekser 2023'!$L37/1000</f>
        <v>0</v>
      </c>
      <c r="L37" s="21">
        <f>+L$1*'Delkostnadsindekser 2023'!H37*'Delkostnadsindekser 2023'!$L37/1000</f>
        <v>0</v>
      </c>
      <c r="N37" s="21">
        <f>+N$1*'Delkostnadsindekser 2023'!I37*'Delkostnadsindekser 2023'!$L37/1000</f>
        <v>0</v>
      </c>
      <c r="P37" s="21">
        <f>+P$1*'Delkostnadsindekser 2023'!J37*'Delkostnadsindekser 2023'!$L37/1000</f>
        <v>0</v>
      </c>
      <c r="R37" s="21">
        <f>+R$1*'Delkostnadsindekser 2023'!C37*'Delkostnadsindekser 2023'!$L37/1000</f>
        <v>0</v>
      </c>
    </row>
    <row r="38" spans="1:18">
      <c r="A38" s="4">
        <v>1517</v>
      </c>
      <c r="B38" s="1" t="s">
        <v>190</v>
      </c>
      <c r="D38" s="21">
        <f>+D$1*'Delkostnadsindekser 2023'!D38*'Delkostnadsindekser 2023'!$L38/1000</f>
        <v>0</v>
      </c>
      <c r="F38" s="21">
        <f>+F$1*'Delkostnadsindekser 2023'!E38*'Delkostnadsindekser 2023'!$L38/1000</f>
        <v>0</v>
      </c>
      <c r="H38" s="21">
        <f>+H$1*'Delkostnadsindekser 2023'!F38*'Delkostnadsindekser 2023'!$L38/1000</f>
        <v>0</v>
      </c>
      <c r="J38" s="21">
        <f>+J$1*'Delkostnadsindekser 2023'!G38*'Delkostnadsindekser 2023'!$L38/1000</f>
        <v>0</v>
      </c>
      <c r="L38" s="21">
        <f>+L$1*'Delkostnadsindekser 2023'!H38*'Delkostnadsindekser 2023'!$L38/1000</f>
        <v>0</v>
      </c>
      <c r="N38" s="21">
        <f>+N$1*'Delkostnadsindekser 2023'!I38*'Delkostnadsindekser 2023'!$L38/1000</f>
        <v>0</v>
      </c>
      <c r="P38" s="21">
        <f>+P$1*'Delkostnadsindekser 2023'!J38*'Delkostnadsindekser 2023'!$L38/1000</f>
        <v>0</v>
      </c>
      <c r="R38" s="21">
        <f>+R$1*'Delkostnadsindekser 2023'!C38*'Delkostnadsindekser 2023'!$L38/1000</f>
        <v>0</v>
      </c>
    </row>
    <row r="39" spans="1:18">
      <c r="A39" s="4">
        <v>1520</v>
      </c>
      <c r="B39" s="1" t="s">
        <v>191</v>
      </c>
      <c r="D39" s="21">
        <f>+D$1*'Delkostnadsindekser 2023'!D39*'Delkostnadsindekser 2023'!$L39/1000</f>
        <v>0</v>
      </c>
      <c r="F39" s="21">
        <f>+F$1*'Delkostnadsindekser 2023'!E39*'Delkostnadsindekser 2023'!$L39/1000</f>
        <v>0</v>
      </c>
      <c r="H39" s="21">
        <f>+H$1*'Delkostnadsindekser 2023'!F39*'Delkostnadsindekser 2023'!$L39/1000</f>
        <v>0</v>
      </c>
      <c r="J39" s="21">
        <f>+J$1*'Delkostnadsindekser 2023'!G39*'Delkostnadsindekser 2023'!$L39/1000</f>
        <v>0</v>
      </c>
      <c r="L39" s="21">
        <f>+L$1*'Delkostnadsindekser 2023'!H39*'Delkostnadsindekser 2023'!$L39/1000</f>
        <v>0</v>
      </c>
      <c r="N39" s="21">
        <f>+N$1*'Delkostnadsindekser 2023'!I39*'Delkostnadsindekser 2023'!$L39/1000</f>
        <v>0</v>
      </c>
      <c r="P39" s="21">
        <f>+P$1*'Delkostnadsindekser 2023'!J39*'Delkostnadsindekser 2023'!$L39/1000</f>
        <v>0</v>
      </c>
      <c r="R39" s="21">
        <f>+R$1*'Delkostnadsindekser 2023'!C39*'Delkostnadsindekser 2023'!$L39/1000</f>
        <v>0</v>
      </c>
    </row>
    <row r="40" spans="1:18">
      <c r="A40" s="4">
        <v>1525</v>
      </c>
      <c r="B40" s="1" t="s">
        <v>192</v>
      </c>
      <c r="D40" s="21">
        <f>+D$1*'Delkostnadsindekser 2023'!D40*'Delkostnadsindekser 2023'!$L40/1000</f>
        <v>0</v>
      </c>
      <c r="F40" s="21">
        <f>+F$1*'Delkostnadsindekser 2023'!E40*'Delkostnadsindekser 2023'!$L40/1000</f>
        <v>0</v>
      </c>
      <c r="H40" s="21">
        <f>+H$1*'Delkostnadsindekser 2023'!F40*'Delkostnadsindekser 2023'!$L40/1000</f>
        <v>0</v>
      </c>
      <c r="J40" s="21">
        <f>+J$1*'Delkostnadsindekser 2023'!G40*'Delkostnadsindekser 2023'!$L40/1000</f>
        <v>0</v>
      </c>
      <c r="L40" s="21">
        <f>+L$1*'Delkostnadsindekser 2023'!H40*'Delkostnadsindekser 2023'!$L40/1000</f>
        <v>0</v>
      </c>
      <c r="N40" s="21">
        <f>+N$1*'Delkostnadsindekser 2023'!I40*'Delkostnadsindekser 2023'!$L40/1000</f>
        <v>0</v>
      </c>
      <c r="P40" s="21">
        <f>+P$1*'Delkostnadsindekser 2023'!J40*'Delkostnadsindekser 2023'!$L40/1000</f>
        <v>0</v>
      </c>
      <c r="R40" s="21">
        <f>+R$1*'Delkostnadsindekser 2023'!C40*'Delkostnadsindekser 2023'!$L40/1000</f>
        <v>0</v>
      </c>
    </row>
    <row r="41" spans="1:18">
      <c r="A41" s="4">
        <v>1528</v>
      </c>
      <c r="B41" s="1" t="s">
        <v>193</v>
      </c>
      <c r="D41" s="21">
        <f>+D$1*'Delkostnadsindekser 2023'!D41*'Delkostnadsindekser 2023'!$L41/1000</f>
        <v>0</v>
      </c>
      <c r="F41" s="21">
        <f>+F$1*'Delkostnadsindekser 2023'!E41*'Delkostnadsindekser 2023'!$L41/1000</f>
        <v>0</v>
      </c>
      <c r="H41" s="21">
        <f>+H$1*'Delkostnadsindekser 2023'!F41*'Delkostnadsindekser 2023'!$L41/1000</f>
        <v>0</v>
      </c>
      <c r="J41" s="21">
        <f>+J$1*'Delkostnadsindekser 2023'!G41*'Delkostnadsindekser 2023'!$L41/1000</f>
        <v>0</v>
      </c>
      <c r="L41" s="21">
        <f>+L$1*'Delkostnadsindekser 2023'!H41*'Delkostnadsindekser 2023'!$L41/1000</f>
        <v>0</v>
      </c>
      <c r="N41" s="21">
        <f>+N$1*'Delkostnadsindekser 2023'!I41*'Delkostnadsindekser 2023'!$L41/1000</f>
        <v>0</v>
      </c>
      <c r="P41" s="21">
        <f>+P$1*'Delkostnadsindekser 2023'!J41*'Delkostnadsindekser 2023'!$L41/1000</f>
        <v>0</v>
      </c>
      <c r="R41" s="21">
        <f>+R$1*'Delkostnadsindekser 2023'!C41*'Delkostnadsindekser 2023'!$L41/1000</f>
        <v>0</v>
      </c>
    </row>
    <row r="42" spans="1:18">
      <c r="A42" s="4">
        <v>1531</v>
      </c>
      <c r="B42" s="1" t="s">
        <v>194</v>
      </c>
      <c r="D42" s="21">
        <f>+D$1*'Delkostnadsindekser 2023'!D42*'Delkostnadsindekser 2023'!$L42/1000</f>
        <v>0</v>
      </c>
      <c r="F42" s="21">
        <f>+F$1*'Delkostnadsindekser 2023'!E42*'Delkostnadsindekser 2023'!$L42/1000</f>
        <v>0</v>
      </c>
      <c r="H42" s="21">
        <f>+H$1*'Delkostnadsindekser 2023'!F42*'Delkostnadsindekser 2023'!$L42/1000</f>
        <v>0</v>
      </c>
      <c r="J42" s="21">
        <f>+J$1*'Delkostnadsindekser 2023'!G42*'Delkostnadsindekser 2023'!$L42/1000</f>
        <v>0</v>
      </c>
      <c r="L42" s="21">
        <f>+L$1*'Delkostnadsindekser 2023'!H42*'Delkostnadsindekser 2023'!$L42/1000</f>
        <v>0</v>
      </c>
      <c r="N42" s="21">
        <f>+N$1*'Delkostnadsindekser 2023'!I42*'Delkostnadsindekser 2023'!$L42/1000</f>
        <v>0</v>
      </c>
      <c r="P42" s="21">
        <f>+P$1*'Delkostnadsindekser 2023'!J42*'Delkostnadsindekser 2023'!$L42/1000</f>
        <v>0</v>
      </c>
      <c r="R42" s="21">
        <f>+R$1*'Delkostnadsindekser 2023'!C42*'Delkostnadsindekser 2023'!$L42/1000</f>
        <v>0</v>
      </c>
    </row>
    <row r="43" spans="1:18">
      <c r="A43" s="4">
        <v>1532</v>
      </c>
      <c r="B43" s="1" t="s">
        <v>195</v>
      </c>
      <c r="D43" s="21">
        <f>+D$1*'Delkostnadsindekser 2023'!D43*'Delkostnadsindekser 2023'!$L43/1000</f>
        <v>0</v>
      </c>
      <c r="F43" s="21">
        <f>+F$1*'Delkostnadsindekser 2023'!E43*'Delkostnadsindekser 2023'!$L43/1000</f>
        <v>0</v>
      </c>
      <c r="H43" s="21">
        <f>+H$1*'Delkostnadsindekser 2023'!F43*'Delkostnadsindekser 2023'!$L43/1000</f>
        <v>0</v>
      </c>
      <c r="J43" s="21">
        <f>+J$1*'Delkostnadsindekser 2023'!G43*'Delkostnadsindekser 2023'!$L43/1000</f>
        <v>0</v>
      </c>
      <c r="L43" s="21">
        <f>+L$1*'Delkostnadsindekser 2023'!H43*'Delkostnadsindekser 2023'!$L43/1000</f>
        <v>0</v>
      </c>
      <c r="N43" s="21">
        <f>+N$1*'Delkostnadsindekser 2023'!I43*'Delkostnadsindekser 2023'!$L43/1000</f>
        <v>0</v>
      </c>
      <c r="P43" s="21">
        <f>+P$1*'Delkostnadsindekser 2023'!J43*'Delkostnadsindekser 2023'!$L43/1000</f>
        <v>0</v>
      </c>
      <c r="R43" s="21">
        <f>+R$1*'Delkostnadsindekser 2023'!C43*'Delkostnadsindekser 2023'!$L43/1000</f>
        <v>0</v>
      </c>
    </row>
    <row r="44" spans="1:18">
      <c r="A44" s="4">
        <v>1535</v>
      </c>
      <c r="B44" s="1" t="s">
        <v>196</v>
      </c>
      <c r="D44" s="21">
        <f>+D$1*'Delkostnadsindekser 2023'!D44*'Delkostnadsindekser 2023'!$L44/1000</f>
        <v>0</v>
      </c>
      <c r="F44" s="21">
        <f>+F$1*'Delkostnadsindekser 2023'!E44*'Delkostnadsindekser 2023'!$L44/1000</f>
        <v>0</v>
      </c>
      <c r="H44" s="21">
        <f>+H$1*'Delkostnadsindekser 2023'!F44*'Delkostnadsindekser 2023'!$L44/1000</f>
        <v>0</v>
      </c>
      <c r="J44" s="21">
        <f>+J$1*'Delkostnadsindekser 2023'!G44*'Delkostnadsindekser 2023'!$L44/1000</f>
        <v>0</v>
      </c>
      <c r="L44" s="21">
        <f>+L$1*'Delkostnadsindekser 2023'!H44*'Delkostnadsindekser 2023'!$L44/1000</f>
        <v>0</v>
      </c>
      <c r="N44" s="21">
        <f>+N$1*'Delkostnadsindekser 2023'!I44*'Delkostnadsindekser 2023'!$L44/1000</f>
        <v>0</v>
      </c>
      <c r="P44" s="21">
        <f>+P$1*'Delkostnadsindekser 2023'!J44*'Delkostnadsindekser 2023'!$L44/1000</f>
        <v>0</v>
      </c>
      <c r="R44" s="21">
        <f>+R$1*'Delkostnadsindekser 2023'!C44*'Delkostnadsindekser 2023'!$L44/1000</f>
        <v>0</v>
      </c>
    </row>
    <row r="45" spans="1:18">
      <c r="A45" s="4">
        <v>1539</v>
      </c>
      <c r="B45" s="1" t="s">
        <v>197</v>
      </c>
      <c r="D45" s="21">
        <f>+D$1*'Delkostnadsindekser 2023'!D45*'Delkostnadsindekser 2023'!$L45/1000</f>
        <v>0</v>
      </c>
      <c r="F45" s="21">
        <f>+F$1*'Delkostnadsindekser 2023'!E45*'Delkostnadsindekser 2023'!$L45/1000</f>
        <v>0</v>
      </c>
      <c r="H45" s="21">
        <f>+H$1*'Delkostnadsindekser 2023'!F45*'Delkostnadsindekser 2023'!$L45/1000</f>
        <v>0</v>
      </c>
      <c r="J45" s="21">
        <f>+J$1*'Delkostnadsindekser 2023'!G45*'Delkostnadsindekser 2023'!$L45/1000</f>
        <v>0</v>
      </c>
      <c r="L45" s="21">
        <f>+L$1*'Delkostnadsindekser 2023'!H45*'Delkostnadsindekser 2023'!$L45/1000</f>
        <v>0</v>
      </c>
      <c r="N45" s="21">
        <f>+N$1*'Delkostnadsindekser 2023'!I45*'Delkostnadsindekser 2023'!$L45/1000</f>
        <v>0</v>
      </c>
      <c r="P45" s="21">
        <f>+P$1*'Delkostnadsindekser 2023'!J45*'Delkostnadsindekser 2023'!$L45/1000</f>
        <v>0</v>
      </c>
      <c r="R45" s="21">
        <f>+R$1*'Delkostnadsindekser 2023'!C45*'Delkostnadsindekser 2023'!$L45/1000</f>
        <v>0</v>
      </c>
    </row>
    <row r="46" spans="1:18">
      <c r="A46" s="4">
        <v>1547</v>
      </c>
      <c r="B46" s="1" t="s">
        <v>198</v>
      </c>
      <c r="D46" s="21">
        <f>+D$1*'Delkostnadsindekser 2023'!D46*'Delkostnadsindekser 2023'!$L46/1000</f>
        <v>0</v>
      </c>
      <c r="F46" s="21">
        <f>+F$1*'Delkostnadsindekser 2023'!E46*'Delkostnadsindekser 2023'!$L46/1000</f>
        <v>0</v>
      </c>
      <c r="H46" s="21">
        <f>+H$1*'Delkostnadsindekser 2023'!F46*'Delkostnadsindekser 2023'!$L46/1000</f>
        <v>0</v>
      </c>
      <c r="J46" s="21">
        <f>+J$1*'Delkostnadsindekser 2023'!G46*'Delkostnadsindekser 2023'!$L46/1000</f>
        <v>0</v>
      </c>
      <c r="L46" s="21">
        <f>+L$1*'Delkostnadsindekser 2023'!H46*'Delkostnadsindekser 2023'!$L46/1000</f>
        <v>0</v>
      </c>
      <c r="N46" s="21">
        <f>+N$1*'Delkostnadsindekser 2023'!I46*'Delkostnadsindekser 2023'!$L46/1000</f>
        <v>0</v>
      </c>
      <c r="P46" s="21">
        <f>+P$1*'Delkostnadsindekser 2023'!J46*'Delkostnadsindekser 2023'!$L46/1000</f>
        <v>0</v>
      </c>
      <c r="R46" s="21">
        <f>+R$1*'Delkostnadsindekser 2023'!C46*'Delkostnadsindekser 2023'!$L46/1000</f>
        <v>0</v>
      </c>
    </row>
    <row r="47" spans="1:18">
      <c r="A47" s="4">
        <v>1554</v>
      </c>
      <c r="B47" s="1" t="s">
        <v>199</v>
      </c>
      <c r="D47" s="21">
        <f>+D$1*'Delkostnadsindekser 2023'!D47*'Delkostnadsindekser 2023'!$L47/1000</f>
        <v>0</v>
      </c>
      <c r="F47" s="21">
        <f>+F$1*'Delkostnadsindekser 2023'!E47*'Delkostnadsindekser 2023'!$L47/1000</f>
        <v>0</v>
      </c>
      <c r="H47" s="21">
        <f>+H$1*'Delkostnadsindekser 2023'!F47*'Delkostnadsindekser 2023'!$L47/1000</f>
        <v>0</v>
      </c>
      <c r="J47" s="21">
        <f>+J$1*'Delkostnadsindekser 2023'!G47*'Delkostnadsindekser 2023'!$L47/1000</f>
        <v>0</v>
      </c>
      <c r="L47" s="21">
        <f>+L$1*'Delkostnadsindekser 2023'!H47*'Delkostnadsindekser 2023'!$L47/1000</f>
        <v>0</v>
      </c>
      <c r="N47" s="21">
        <f>+N$1*'Delkostnadsindekser 2023'!I47*'Delkostnadsindekser 2023'!$L47/1000</f>
        <v>0</v>
      </c>
      <c r="P47" s="21">
        <f>+P$1*'Delkostnadsindekser 2023'!J47*'Delkostnadsindekser 2023'!$L47/1000</f>
        <v>0</v>
      </c>
      <c r="R47" s="21">
        <f>+R$1*'Delkostnadsindekser 2023'!C47*'Delkostnadsindekser 2023'!$L47/1000</f>
        <v>0</v>
      </c>
    </row>
    <row r="48" spans="1:18">
      <c r="A48" s="4">
        <v>1557</v>
      </c>
      <c r="B48" s="1" t="s">
        <v>200</v>
      </c>
      <c r="D48" s="21">
        <f>+D$1*'Delkostnadsindekser 2023'!D48*'Delkostnadsindekser 2023'!$L48/1000</f>
        <v>0</v>
      </c>
      <c r="F48" s="21">
        <f>+F$1*'Delkostnadsindekser 2023'!E48*'Delkostnadsindekser 2023'!$L48/1000</f>
        <v>0</v>
      </c>
      <c r="H48" s="21">
        <f>+H$1*'Delkostnadsindekser 2023'!F48*'Delkostnadsindekser 2023'!$L48/1000</f>
        <v>0</v>
      </c>
      <c r="J48" s="21">
        <f>+J$1*'Delkostnadsindekser 2023'!G48*'Delkostnadsindekser 2023'!$L48/1000</f>
        <v>0</v>
      </c>
      <c r="L48" s="21">
        <f>+L$1*'Delkostnadsindekser 2023'!H48*'Delkostnadsindekser 2023'!$L48/1000</f>
        <v>0</v>
      </c>
      <c r="N48" s="21">
        <f>+N$1*'Delkostnadsindekser 2023'!I48*'Delkostnadsindekser 2023'!$L48/1000</f>
        <v>0</v>
      </c>
      <c r="P48" s="21">
        <f>+P$1*'Delkostnadsindekser 2023'!J48*'Delkostnadsindekser 2023'!$L48/1000</f>
        <v>0</v>
      </c>
      <c r="R48" s="21">
        <f>+R$1*'Delkostnadsindekser 2023'!C48*'Delkostnadsindekser 2023'!$L48/1000</f>
        <v>0</v>
      </c>
    </row>
    <row r="49" spans="1:18">
      <c r="A49" s="4">
        <v>1560</v>
      </c>
      <c r="B49" s="1" t="s">
        <v>201</v>
      </c>
      <c r="D49" s="21">
        <f>+D$1*'Delkostnadsindekser 2023'!D49*'Delkostnadsindekser 2023'!$L49/1000</f>
        <v>0</v>
      </c>
      <c r="F49" s="21">
        <f>+F$1*'Delkostnadsindekser 2023'!E49*'Delkostnadsindekser 2023'!$L49/1000</f>
        <v>0</v>
      </c>
      <c r="H49" s="21">
        <f>+H$1*'Delkostnadsindekser 2023'!F49*'Delkostnadsindekser 2023'!$L49/1000</f>
        <v>0</v>
      </c>
      <c r="J49" s="21">
        <f>+J$1*'Delkostnadsindekser 2023'!G49*'Delkostnadsindekser 2023'!$L49/1000</f>
        <v>0</v>
      </c>
      <c r="L49" s="21">
        <f>+L$1*'Delkostnadsindekser 2023'!H49*'Delkostnadsindekser 2023'!$L49/1000</f>
        <v>0</v>
      </c>
      <c r="N49" s="21">
        <f>+N$1*'Delkostnadsindekser 2023'!I49*'Delkostnadsindekser 2023'!$L49/1000</f>
        <v>0</v>
      </c>
      <c r="P49" s="21">
        <f>+P$1*'Delkostnadsindekser 2023'!J49*'Delkostnadsindekser 2023'!$L49/1000</f>
        <v>0</v>
      </c>
      <c r="R49" s="21">
        <f>+R$1*'Delkostnadsindekser 2023'!C49*'Delkostnadsindekser 2023'!$L49/1000</f>
        <v>0</v>
      </c>
    </row>
    <row r="50" spans="1:18">
      <c r="A50" s="4">
        <v>1563</v>
      </c>
      <c r="B50" s="1" t="s">
        <v>202</v>
      </c>
      <c r="D50" s="21">
        <f>+D$1*'Delkostnadsindekser 2023'!D50*'Delkostnadsindekser 2023'!$L50/1000</f>
        <v>0</v>
      </c>
      <c r="F50" s="21">
        <f>+F$1*'Delkostnadsindekser 2023'!E50*'Delkostnadsindekser 2023'!$L50/1000</f>
        <v>0</v>
      </c>
      <c r="H50" s="21">
        <f>+H$1*'Delkostnadsindekser 2023'!F50*'Delkostnadsindekser 2023'!$L50/1000</f>
        <v>0</v>
      </c>
      <c r="J50" s="21">
        <f>+J$1*'Delkostnadsindekser 2023'!G50*'Delkostnadsindekser 2023'!$L50/1000</f>
        <v>0</v>
      </c>
      <c r="L50" s="21">
        <f>+L$1*'Delkostnadsindekser 2023'!H50*'Delkostnadsindekser 2023'!$L50/1000</f>
        <v>0</v>
      </c>
      <c r="N50" s="21">
        <f>+N$1*'Delkostnadsindekser 2023'!I50*'Delkostnadsindekser 2023'!$L50/1000</f>
        <v>0</v>
      </c>
      <c r="P50" s="21">
        <f>+P$1*'Delkostnadsindekser 2023'!J50*'Delkostnadsindekser 2023'!$L50/1000</f>
        <v>0</v>
      </c>
      <c r="R50" s="21">
        <f>+R$1*'Delkostnadsindekser 2023'!C50*'Delkostnadsindekser 2023'!$L50/1000</f>
        <v>0</v>
      </c>
    </row>
    <row r="51" spans="1:18">
      <c r="A51" s="4">
        <v>1566</v>
      </c>
      <c r="B51" s="1" t="s">
        <v>203</v>
      </c>
      <c r="D51" s="21">
        <f>+D$1*'Delkostnadsindekser 2023'!D51*'Delkostnadsindekser 2023'!$L51/1000</f>
        <v>0</v>
      </c>
      <c r="F51" s="21">
        <f>+F$1*'Delkostnadsindekser 2023'!E51*'Delkostnadsindekser 2023'!$L51/1000</f>
        <v>0</v>
      </c>
      <c r="H51" s="21">
        <f>+H$1*'Delkostnadsindekser 2023'!F51*'Delkostnadsindekser 2023'!$L51/1000</f>
        <v>0</v>
      </c>
      <c r="J51" s="21">
        <f>+J$1*'Delkostnadsindekser 2023'!G51*'Delkostnadsindekser 2023'!$L51/1000</f>
        <v>0</v>
      </c>
      <c r="L51" s="21">
        <f>+L$1*'Delkostnadsindekser 2023'!H51*'Delkostnadsindekser 2023'!$L51/1000</f>
        <v>0</v>
      </c>
      <c r="N51" s="21">
        <f>+N$1*'Delkostnadsindekser 2023'!I51*'Delkostnadsindekser 2023'!$L51/1000</f>
        <v>0</v>
      </c>
      <c r="P51" s="21">
        <f>+P$1*'Delkostnadsindekser 2023'!J51*'Delkostnadsindekser 2023'!$L51/1000</f>
        <v>0</v>
      </c>
      <c r="R51" s="21">
        <f>+R$1*'Delkostnadsindekser 2023'!C51*'Delkostnadsindekser 2023'!$L51/1000</f>
        <v>0</v>
      </c>
    </row>
    <row r="52" spans="1:18">
      <c r="A52" s="4">
        <v>1573</v>
      </c>
      <c r="B52" s="1" t="s">
        <v>205</v>
      </c>
      <c r="D52" s="21">
        <f>+D$1*'Delkostnadsindekser 2023'!D52*'Delkostnadsindekser 2023'!$L52/1000</f>
        <v>0</v>
      </c>
      <c r="F52" s="21">
        <f>+F$1*'Delkostnadsindekser 2023'!E52*'Delkostnadsindekser 2023'!$L52/1000</f>
        <v>0</v>
      </c>
      <c r="H52" s="21">
        <f>+H$1*'Delkostnadsindekser 2023'!F52*'Delkostnadsindekser 2023'!$L52/1000</f>
        <v>0</v>
      </c>
      <c r="J52" s="21">
        <f>+J$1*'Delkostnadsindekser 2023'!G52*'Delkostnadsindekser 2023'!$L52/1000</f>
        <v>0</v>
      </c>
      <c r="L52" s="21">
        <f>+L$1*'Delkostnadsindekser 2023'!H52*'Delkostnadsindekser 2023'!$L52/1000</f>
        <v>0</v>
      </c>
      <c r="N52" s="21">
        <f>+N$1*'Delkostnadsindekser 2023'!I52*'Delkostnadsindekser 2023'!$L52/1000</f>
        <v>0</v>
      </c>
      <c r="P52" s="21">
        <f>+P$1*'Delkostnadsindekser 2023'!J52*'Delkostnadsindekser 2023'!$L52/1000</f>
        <v>0</v>
      </c>
      <c r="R52" s="21">
        <f>+R$1*'Delkostnadsindekser 2023'!C52*'Delkostnadsindekser 2023'!$L52/1000</f>
        <v>0</v>
      </c>
    </row>
    <row r="53" spans="1:18">
      <c r="A53" s="4">
        <v>1576</v>
      </c>
      <c r="B53" s="1" t="s">
        <v>206</v>
      </c>
      <c r="D53" s="21">
        <f>+D$1*'Delkostnadsindekser 2023'!D53*'Delkostnadsindekser 2023'!$L53/1000</f>
        <v>0</v>
      </c>
      <c r="F53" s="21">
        <f>+F$1*'Delkostnadsindekser 2023'!E53*'Delkostnadsindekser 2023'!$L53/1000</f>
        <v>0</v>
      </c>
      <c r="H53" s="21">
        <f>+H$1*'Delkostnadsindekser 2023'!F53*'Delkostnadsindekser 2023'!$L53/1000</f>
        <v>0</v>
      </c>
      <c r="J53" s="21">
        <f>+J$1*'Delkostnadsindekser 2023'!G53*'Delkostnadsindekser 2023'!$L53/1000</f>
        <v>0</v>
      </c>
      <c r="L53" s="21">
        <f>+L$1*'Delkostnadsindekser 2023'!H53*'Delkostnadsindekser 2023'!$L53/1000</f>
        <v>0</v>
      </c>
      <c r="N53" s="21">
        <f>+N$1*'Delkostnadsindekser 2023'!I53*'Delkostnadsindekser 2023'!$L53/1000</f>
        <v>0</v>
      </c>
      <c r="P53" s="21">
        <f>+P$1*'Delkostnadsindekser 2023'!J53*'Delkostnadsindekser 2023'!$L53/1000</f>
        <v>0</v>
      </c>
      <c r="R53" s="21">
        <f>+R$1*'Delkostnadsindekser 2023'!C53*'Delkostnadsindekser 2023'!$L53/1000</f>
        <v>0</v>
      </c>
    </row>
    <row r="54" spans="1:18">
      <c r="A54" s="4">
        <v>1577</v>
      </c>
      <c r="B54" s="1" t="s">
        <v>354</v>
      </c>
      <c r="D54" s="21">
        <f>+D$1*'Delkostnadsindekser 2023'!D54*'Delkostnadsindekser 2023'!$L54/1000</f>
        <v>0</v>
      </c>
      <c r="F54" s="21">
        <f>+F$1*'Delkostnadsindekser 2023'!E54*'Delkostnadsindekser 2023'!$L54/1000</f>
        <v>0</v>
      </c>
      <c r="H54" s="21">
        <f>+H$1*'Delkostnadsindekser 2023'!F54*'Delkostnadsindekser 2023'!$L54/1000</f>
        <v>0</v>
      </c>
      <c r="J54" s="21">
        <f>+J$1*'Delkostnadsindekser 2023'!G54*'Delkostnadsindekser 2023'!$L54/1000</f>
        <v>0</v>
      </c>
      <c r="L54" s="21">
        <f>+L$1*'Delkostnadsindekser 2023'!H54*'Delkostnadsindekser 2023'!$L54/1000</f>
        <v>0</v>
      </c>
      <c r="N54" s="21">
        <f>+N$1*'Delkostnadsindekser 2023'!I54*'Delkostnadsindekser 2023'!$L54/1000</f>
        <v>0</v>
      </c>
      <c r="P54" s="21">
        <f>+P$1*'Delkostnadsindekser 2023'!J54*'Delkostnadsindekser 2023'!$L54/1000</f>
        <v>0</v>
      </c>
      <c r="R54" s="21">
        <f>+R$1*'Delkostnadsindekser 2023'!C54*'Delkostnadsindekser 2023'!$L54/1000</f>
        <v>0</v>
      </c>
    </row>
    <row r="55" spans="1:18">
      <c r="A55" s="4">
        <v>1578</v>
      </c>
      <c r="B55" s="1" t="s">
        <v>355</v>
      </c>
      <c r="D55" s="21">
        <f>+D$1*'Delkostnadsindekser 2023'!D55*'Delkostnadsindekser 2023'!$L55/1000</f>
        <v>0</v>
      </c>
      <c r="F55" s="21">
        <f>+F$1*'Delkostnadsindekser 2023'!E55*'Delkostnadsindekser 2023'!$L55/1000</f>
        <v>0</v>
      </c>
      <c r="H55" s="21">
        <f>+H$1*'Delkostnadsindekser 2023'!F55*'Delkostnadsindekser 2023'!$L55/1000</f>
        <v>0</v>
      </c>
      <c r="J55" s="21">
        <f>+J$1*'Delkostnadsindekser 2023'!G55*'Delkostnadsindekser 2023'!$L55/1000</f>
        <v>0</v>
      </c>
      <c r="L55" s="21">
        <f>+L$1*'Delkostnadsindekser 2023'!H55*'Delkostnadsindekser 2023'!$L55/1000</f>
        <v>0</v>
      </c>
      <c r="N55" s="21">
        <f>+N$1*'Delkostnadsindekser 2023'!I55*'Delkostnadsindekser 2023'!$L55/1000</f>
        <v>0</v>
      </c>
      <c r="P55" s="21">
        <f>+P$1*'Delkostnadsindekser 2023'!J55*'Delkostnadsindekser 2023'!$L55/1000</f>
        <v>0</v>
      </c>
      <c r="R55" s="21">
        <f>+R$1*'Delkostnadsindekser 2023'!C55*'Delkostnadsindekser 2023'!$L55/1000</f>
        <v>0</v>
      </c>
    </row>
    <row r="56" spans="1:18">
      <c r="A56" s="4">
        <v>1579</v>
      </c>
      <c r="B56" s="1" t="s">
        <v>356</v>
      </c>
      <c r="D56" s="21">
        <f>+D$1*'Delkostnadsindekser 2023'!D56*'Delkostnadsindekser 2023'!$L56/1000</f>
        <v>0</v>
      </c>
      <c r="F56" s="21">
        <f>+F$1*'Delkostnadsindekser 2023'!E56*'Delkostnadsindekser 2023'!$L56/1000</f>
        <v>0</v>
      </c>
      <c r="H56" s="21">
        <f>+H$1*'Delkostnadsindekser 2023'!F56*'Delkostnadsindekser 2023'!$L56/1000</f>
        <v>0</v>
      </c>
      <c r="J56" s="21">
        <f>+J$1*'Delkostnadsindekser 2023'!G56*'Delkostnadsindekser 2023'!$L56/1000</f>
        <v>0</v>
      </c>
      <c r="L56" s="21">
        <f>+L$1*'Delkostnadsindekser 2023'!H56*'Delkostnadsindekser 2023'!$L56/1000</f>
        <v>0</v>
      </c>
      <c r="N56" s="21">
        <f>+N$1*'Delkostnadsindekser 2023'!I56*'Delkostnadsindekser 2023'!$L56/1000</f>
        <v>0</v>
      </c>
      <c r="P56" s="21">
        <f>+P$1*'Delkostnadsindekser 2023'!J56*'Delkostnadsindekser 2023'!$L56/1000</f>
        <v>0</v>
      </c>
      <c r="R56" s="21">
        <f>+R$1*'Delkostnadsindekser 2023'!C56*'Delkostnadsindekser 2023'!$L56/1000</f>
        <v>0</v>
      </c>
    </row>
    <row r="57" spans="1:18">
      <c r="A57" s="4">
        <v>1580</v>
      </c>
      <c r="B57" s="1" t="s">
        <v>396</v>
      </c>
      <c r="D57" s="21">
        <f>+D$1*'Delkostnadsindekser 2023'!D57*'Delkostnadsindekser 2023'!$L57/1000</f>
        <v>0</v>
      </c>
      <c r="F57" s="21">
        <f>+F$1*'Delkostnadsindekser 2023'!E57*'Delkostnadsindekser 2023'!$L57/1000</f>
        <v>0</v>
      </c>
      <c r="H57" s="21">
        <f>+H$1*'Delkostnadsindekser 2023'!F57*'Delkostnadsindekser 2023'!$L57/1000</f>
        <v>0</v>
      </c>
      <c r="J57" s="21">
        <f>+J$1*'Delkostnadsindekser 2023'!G57*'Delkostnadsindekser 2023'!$L57/1000</f>
        <v>0</v>
      </c>
      <c r="L57" s="21">
        <f>+L$1*'Delkostnadsindekser 2023'!H57*'Delkostnadsindekser 2023'!$L57/1000</f>
        <v>0</v>
      </c>
      <c r="N57" s="21">
        <f>+N$1*'Delkostnadsindekser 2023'!I57*'Delkostnadsindekser 2023'!$L57/1000</f>
        <v>0</v>
      </c>
      <c r="P57" s="21">
        <f>+P$1*'Delkostnadsindekser 2023'!J57*'Delkostnadsindekser 2023'!$L57/1000</f>
        <v>0</v>
      </c>
      <c r="R57" s="21">
        <f>+R$1*'Delkostnadsindekser 2023'!C57*'Delkostnadsindekser 2023'!$L57/1000</f>
        <v>0</v>
      </c>
    </row>
    <row r="58" spans="1:18">
      <c r="A58" s="4">
        <v>1804</v>
      </c>
      <c r="B58" s="1" t="s">
        <v>235</v>
      </c>
      <c r="D58" s="21">
        <f>+D$1*'Delkostnadsindekser 2023'!D58*'Delkostnadsindekser 2023'!$L58/1000</f>
        <v>0</v>
      </c>
      <c r="F58" s="21">
        <f>+F$1*'Delkostnadsindekser 2023'!E58*'Delkostnadsindekser 2023'!$L58/1000</f>
        <v>0</v>
      </c>
      <c r="H58" s="21">
        <f>+H$1*'Delkostnadsindekser 2023'!F58*'Delkostnadsindekser 2023'!$L58/1000</f>
        <v>0</v>
      </c>
      <c r="J58" s="21">
        <f>+J$1*'Delkostnadsindekser 2023'!G58*'Delkostnadsindekser 2023'!$L58/1000</f>
        <v>0</v>
      </c>
      <c r="L58" s="21">
        <f>+L$1*'Delkostnadsindekser 2023'!H58*'Delkostnadsindekser 2023'!$L58/1000</f>
        <v>0</v>
      </c>
      <c r="N58" s="21">
        <f>+N$1*'Delkostnadsindekser 2023'!I58*'Delkostnadsindekser 2023'!$L58/1000</f>
        <v>0</v>
      </c>
      <c r="P58" s="21">
        <f>+P$1*'Delkostnadsindekser 2023'!J58*'Delkostnadsindekser 2023'!$L58/1000</f>
        <v>0</v>
      </c>
      <c r="R58" s="21">
        <f>+R$1*'Delkostnadsindekser 2023'!C58*'Delkostnadsindekser 2023'!$L58/1000</f>
        <v>0</v>
      </c>
    </row>
    <row r="59" spans="1:18">
      <c r="A59" s="4">
        <v>1806</v>
      </c>
      <c r="B59" s="1" t="s">
        <v>357</v>
      </c>
      <c r="D59" s="21">
        <f>+D$1*'Delkostnadsindekser 2023'!D59*'Delkostnadsindekser 2023'!$L59/1000</f>
        <v>0</v>
      </c>
      <c r="F59" s="21">
        <f>+F$1*'Delkostnadsindekser 2023'!E59*'Delkostnadsindekser 2023'!$L59/1000</f>
        <v>0</v>
      </c>
      <c r="H59" s="21">
        <f>+H$1*'Delkostnadsindekser 2023'!F59*'Delkostnadsindekser 2023'!$L59/1000</f>
        <v>0</v>
      </c>
      <c r="J59" s="21">
        <f>+J$1*'Delkostnadsindekser 2023'!G59*'Delkostnadsindekser 2023'!$L59/1000</f>
        <v>0</v>
      </c>
      <c r="L59" s="21">
        <f>+L$1*'Delkostnadsindekser 2023'!H59*'Delkostnadsindekser 2023'!$L59/1000</f>
        <v>0</v>
      </c>
      <c r="N59" s="21">
        <f>+N$1*'Delkostnadsindekser 2023'!I59*'Delkostnadsindekser 2023'!$L59/1000</f>
        <v>0</v>
      </c>
      <c r="P59" s="21">
        <f>+P$1*'Delkostnadsindekser 2023'!J59*'Delkostnadsindekser 2023'!$L59/1000</f>
        <v>0</v>
      </c>
      <c r="R59" s="21">
        <f>+R$1*'Delkostnadsindekser 2023'!C59*'Delkostnadsindekser 2023'!$L59/1000</f>
        <v>0</v>
      </c>
    </row>
    <row r="60" spans="1:18">
      <c r="A60" s="4">
        <v>1811</v>
      </c>
      <c r="B60" s="1" t="s">
        <v>236</v>
      </c>
      <c r="D60" s="21">
        <f>+D$1*'Delkostnadsindekser 2023'!D60*'Delkostnadsindekser 2023'!$L60/1000</f>
        <v>0</v>
      </c>
      <c r="F60" s="21">
        <f>+F$1*'Delkostnadsindekser 2023'!E60*'Delkostnadsindekser 2023'!$L60/1000</f>
        <v>0</v>
      </c>
      <c r="H60" s="21">
        <f>+H$1*'Delkostnadsindekser 2023'!F60*'Delkostnadsindekser 2023'!$L60/1000</f>
        <v>0</v>
      </c>
      <c r="J60" s="21">
        <f>+J$1*'Delkostnadsindekser 2023'!G60*'Delkostnadsindekser 2023'!$L60/1000</f>
        <v>0</v>
      </c>
      <c r="L60" s="21">
        <f>+L$1*'Delkostnadsindekser 2023'!H60*'Delkostnadsindekser 2023'!$L60/1000</f>
        <v>0</v>
      </c>
      <c r="N60" s="21">
        <f>+N$1*'Delkostnadsindekser 2023'!I60*'Delkostnadsindekser 2023'!$L60/1000</f>
        <v>0</v>
      </c>
      <c r="P60" s="21">
        <f>+P$1*'Delkostnadsindekser 2023'!J60*'Delkostnadsindekser 2023'!$L60/1000</f>
        <v>0</v>
      </c>
      <c r="R60" s="21">
        <f>+R$1*'Delkostnadsindekser 2023'!C60*'Delkostnadsindekser 2023'!$L60/1000</f>
        <v>0</v>
      </c>
    </row>
    <row r="61" spans="1:18">
      <c r="A61" s="4">
        <v>1812</v>
      </c>
      <c r="B61" s="1" t="s">
        <v>237</v>
      </c>
      <c r="D61" s="21">
        <f>+D$1*'Delkostnadsindekser 2023'!D61*'Delkostnadsindekser 2023'!$L61/1000</f>
        <v>0</v>
      </c>
      <c r="F61" s="21">
        <f>+F$1*'Delkostnadsindekser 2023'!E61*'Delkostnadsindekser 2023'!$L61/1000</f>
        <v>0</v>
      </c>
      <c r="H61" s="21">
        <f>+H$1*'Delkostnadsindekser 2023'!F61*'Delkostnadsindekser 2023'!$L61/1000</f>
        <v>0</v>
      </c>
      <c r="J61" s="21">
        <f>+J$1*'Delkostnadsindekser 2023'!G61*'Delkostnadsindekser 2023'!$L61/1000</f>
        <v>0</v>
      </c>
      <c r="L61" s="21">
        <f>+L$1*'Delkostnadsindekser 2023'!H61*'Delkostnadsindekser 2023'!$L61/1000</f>
        <v>0</v>
      </c>
      <c r="N61" s="21">
        <f>+N$1*'Delkostnadsindekser 2023'!I61*'Delkostnadsindekser 2023'!$L61/1000</f>
        <v>0</v>
      </c>
      <c r="P61" s="21">
        <f>+P$1*'Delkostnadsindekser 2023'!J61*'Delkostnadsindekser 2023'!$L61/1000</f>
        <v>0</v>
      </c>
      <c r="R61" s="21">
        <f>+R$1*'Delkostnadsindekser 2023'!C61*'Delkostnadsindekser 2023'!$L61/1000</f>
        <v>0</v>
      </c>
    </row>
    <row r="62" spans="1:18">
      <c r="A62" s="4">
        <v>1813</v>
      </c>
      <c r="B62" s="1" t="s">
        <v>238</v>
      </c>
      <c r="D62" s="21">
        <f>+D$1*'Delkostnadsindekser 2023'!D62*'Delkostnadsindekser 2023'!$L62/1000</f>
        <v>0</v>
      </c>
      <c r="F62" s="21">
        <f>+F$1*'Delkostnadsindekser 2023'!E62*'Delkostnadsindekser 2023'!$L62/1000</f>
        <v>0</v>
      </c>
      <c r="H62" s="21">
        <f>+H$1*'Delkostnadsindekser 2023'!F62*'Delkostnadsindekser 2023'!$L62/1000</f>
        <v>0</v>
      </c>
      <c r="J62" s="21">
        <f>+J$1*'Delkostnadsindekser 2023'!G62*'Delkostnadsindekser 2023'!$L62/1000</f>
        <v>0</v>
      </c>
      <c r="L62" s="21">
        <f>+L$1*'Delkostnadsindekser 2023'!H62*'Delkostnadsindekser 2023'!$L62/1000</f>
        <v>0</v>
      </c>
      <c r="N62" s="21">
        <f>+N$1*'Delkostnadsindekser 2023'!I62*'Delkostnadsindekser 2023'!$L62/1000</f>
        <v>0</v>
      </c>
      <c r="P62" s="21">
        <f>+P$1*'Delkostnadsindekser 2023'!J62*'Delkostnadsindekser 2023'!$L62/1000</f>
        <v>0</v>
      </c>
      <c r="R62" s="21">
        <f>+R$1*'Delkostnadsindekser 2023'!C62*'Delkostnadsindekser 2023'!$L62/1000</f>
        <v>0</v>
      </c>
    </row>
    <row r="63" spans="1:18">
      <c r="A63" s="4">
        <v>1815</v>
      </c>
      <c r="B63" s="1" t="s">
        <v>239</v>
      </c>
      <c r="D63" s="21">
        <f>+D$1*'Delkostnadsindekser 2023'!D63*'Delkostnadsindekser 2023'!$L63/1000</f>
        <v>0</v>
      </c>
      <c r="F63" s="21">
        <f>+F$1*'Delkostnadsindekser 2023'!E63*'Delkostnadsindekser 2023'!$L63/1000</f>
        <v>0</v>
      </c>
      <c r="H63" s="21">
        <f>+H$1*'Delkostnadsindekser 2023'!F63*'Delkostnadsindekser 2023'!$L63/1000</f>
        <v>0</v>
      </c>
      <c r="J63" s="21">
        <f>+J$1*'Delkostnadsindekser 2023'!G63*'Delkostnadsindekser 2023'!$L63/1000</f>
        <v>0</v>
      </c>
      <c r="L63" s="21">
        <f>+L$1*'Delkostnadsindekser 2023'!H63*'Delkostnadsindekser 2023'!$L63/1000</f>
        <v>0</v>
      </c>
      <c r="N63" s="21">
        <f>+N$1*'Delkostnadsindekser 2023'!I63*'Delkostnadsindekser 2023'!$L63/1000</f>
        <v>0</v>
      </c>
      <c r="P63" s="21">
        <f>+P$1*'Delkostnadsindekser 2023'!J63*'Delkostnadsindekser 2023'!$L63/1000</f>
        <v>0</v>
      </c>
      <c r="R63" s="21">
        <f>+R$1*'Delkostnadsindekser 2023'!C63*'Delkostnadsindekser 2023'!$L63/1000</f>
        <v>0</v>
      </c>
    </row>
    <row r="64" spans="1:18">
      <c r="A64" s="4">
        <v>1816</v>
      </c>
      <c r="B64" s="1" t="s">
        <v>240</v>
      </c>
      <c r="D64" s="21">
        <f>+D$1*'Delkostnadsindekser 2023'!D64*'Delkostnadsindekser 2023'!$L64/1000</f>
        <v>0</v>
      </c>
      <c r="F64" s="21">
        <f>+F$1*'Delkostnadsindekser 2023'!E64*'Delkostnadsindekser 2023'!$L64/1000</f>
        <v>0</v>
      </c>
      <c r="H64" s="21">
        <f>+H$1*'Delkostnadsindekser 2023'!F64*'Delkostnadsindekser 2023'!$L64/1000</f>
        <v>0</v>
      </c>
      <c r="J64" s="21">
        <f>+J$1*'Delkostnadsindekser 2023'!G64*'Delkostnadsindekser 2023'!$L64/1000</f>
        <v>0</v>
      </c>
      <c r="L64" s="21">
        <f>+L$1*'Delkostnadsindekser 2023'!H64*'Delkostnadsindekser 2023'!$L64/1000</f>
        <v>0</v>
      </c>
      <c r="N64" s="21">
        <f>+N$1*'Delkostnadsindekser 2023'!I64*'Delkostnadsindekser 2023'!$L64/1000</f>
        <v>0</v>
      </c>
      <c r="P64" s="21">
        <f>+P$1*'Delkostnadsindekser 2023'!J64*'Delkostnadsindekser 2023'!$L64/1000</f>
        <v>0</v>
      </c>
      <c r="R64" s="21">
        <f>+R$1*'Delkostnadsindekser 2023'!C64*'Delkostnadsindekser 2023'!$L64/1000</f>
        <v>0</v>
      </c>
    </row>
    <row r="65" spans="1:18">
      <c r="A65" s="4">
        <v>1818</v>
      </c>
      <c r="B65" s="1" t="s">
        <v>188</v>
      </c>
      <c r="D65" s="21">
        <f>+D$1*'Delkostnadsindekser 2023'!D65*'Delkostnadsindekser 2023'!$L65/1000</f>
        <v>0</v>
      </c>
      <c r="F65" s="21">
        <f>+F$1*'Delkostnadsindekser 2023'!E65*'Delkostnadsindekser 2023'!$L65/1000</f>
        <v>0</v>
      </c>
      <c r="H65" s="21">
        <f>+H$1*'Delkostnadsindekser 2023'!F65*'Delkostnadsindekser 2023'!$L65/1000</f>
        <v>0</v>
      </c>
      <c r="J65" s="21">
        <f>+J$1*'Delkostnadsindekser 2023'!G65*'Delkostnadsindekser 2023'!$L65/1000</f>
        <v>0</v>
      </c>
      <c r="L65" s="21">
        <f>+L$1*'Delkostnadsindekser 2023'!H65*'Delkostnadsindekser 2023'!$L65/1000</f>
        <v>0</v>
      </c>
      <c r="N65" s="21">
        <f>+N$1*'Delkostnadsindekser 2023'!I65*'Delkostnadsindekser 2023'!$L65/1000</f>
        <v>0</v>
      </c>
      <c r="P65" s="21">
        <f>+P$1*'Delkostnadsindekser 2023'!J65*'Delkostnadsindekser 2023'!$L65/1000</f>
        <v>0</v>
      </c>
      <c r="R65" s="21">
        <f>+R$1*'Delkostnadsindekser 2023'!C65*'Delkostnadsindekser 2023'!$L65/1000</f>
        <v>0</v>
      </c>
    </row>
    <row r="66" spans="1:18">
      <c r="A66" s="4">
        <v>1820</v>
      </c>
      <c r="B66" s="1" t="s">
        <v>241</v>
      </c>
      <c r="D66" s="21">
        <f>+D$1*'Delkostnadsindekser 2023'!D66*'Delkostnadsindekser 2023'!$L66/1000</f>
        <v>0</v>
      </c>
      <c r="F66" s="21">
        <f>+F$1*'Delkostnadsindekser 2023'!E66*'Delkostnadsindekser 2023'!$L66/1000</f>
        <v>0</v>
      </c>
      <c r="H66" s="21">
        <f>+H$1*'Delkostnadsindekser 2023'!F66*'Delkostnadsindekser 2023'!$L66/1000</f>
        <v>0</v>
      </c>
      <c r="J66" s="21">
        <f>+J$1*'Delkostnadsindekser 2023'!G66*'Delkostnadsindekser 2023'!$L66/1000</f>
        <v>0</v>
      </c>
      <c r="L66" s="21">
        <f>+L$1*'Delkostnadsindekser 2023'!H66*'Delkostnadsindekser 2023'!$L66/1000</f>
        <v>0</v>
      </c>
      <c r="N66" s="21">
        <f>+N$1*'Delkostnadsindekser 2023'!I66*'Delkostnadsindekser 2023'!$L66/1000</f>
        <v>0</v>
      </c>
      <c r="P66" s="21">
        <f>+P$1*'Delkostnadsindekser 2023'!J66*'Delkostnadsindekser 2023'!$L66/1000</f>
        <v>0</v>
      </c>
      <c r="R66" s="21">
        <f>+R$1*'Delkostnadsindekser 2023'!C66*'Delkostnadsindekser 2023'!$L66/1000</f>
        <v>0</v>
      </c>
    </row>
    <row r="67" spans="1:18">
      <c r="A67" s="4">
        <v>1822</v>
      </c>
      <c r="B67" s="1" t="s">
        <v>242</v>
      </c>
      <c r="D67" s="21">
        <f>+D$1*'Delkostnadsindekser 2023'!D67*'Delkostnadsindekser 2023'!$L67/1000</f>
        <v>0</v>
      </c>
      <c r="F67" s="21">
        <f>+F$1*'Delkostnadsindekser 2023'!E67*'Delkostnadsindekser 2023'!$L67/1000</f>
        <v>0</v>
      </c>
      <c r="H67" s="21">
        <f>+H$1*'Delkostnadsindekser 2023'!F67*'Delkostnadsindekser 2023'!$L67/1000</f>
        <v>0</v>
      </c>
      <c r="J67" s="21">
        <f>+J$1*'Delkostnadsindekser 2023'!G67*'Delkostnadsindekser 2023'!$L67/1000</f>
        <v>0</v>
      </c>
      <c r="L67" s="21">
        <f>+L$1*'Delkostnadsindekser 2023'!H67*'Delkostnadsindekser 2023'!$L67/1000</f>
        <v>0</v>
      </c>
      <c r="N67" s="21">
        <f>+N$1*'Delkostnadsindekser 2023'!I67*'Delkostnadsindekser 2023'!$L67/1000</f>
        <v>0</v>
      </c>
      <c r="P67" s="21">
        <f>+P$1*'Delkostnadsindekser 2023'!J67*'Delkostnadsindekser 2023'!$L67/1000</f>
        <v>0</v>
      </c>
      <c r="R67" s="21">
        <f>+R$1*'Delkostnadsindekser 2023'!C67*'Delkostnadsindekser 2023'!$L67/1000</f>
        <v>0</v>
      </c>
    </row>
    <row r="68" spans="1:18">
      <c r="A68" s="4">
        <v>1824</v>
      </c>
      <c r="B68" s="1" t="s">
        <v>243</v>
      </c>
      <c r="D68" s="21">
        <f>+D$1*'Delkostnadsindekser 2023'!D68*'Delkostnadsindekser 2023'!$L68/1000</f>
        <v>0</v>
      </c>
      <c r="F68" s="21">
        <f>+F$1*'Delkostnadsindekser 2023'!E68*'Delkostnadsindekser 2023'!$L68/1000</f>
        <v>0</v>
      </c>
      <c r="H68" s="21">
        <f>+H$1*'Delkostnadsindekser 2023'!F68*'Delkostnadsindekser 2023'!$L68/1000</f>
        <v>0</v>
      </c>
      <c r="J68" s="21">
        <f>+J$1*'Delkostnadsindekser 2023'!G68*'Delkostnadsindekser 2023'!$L68/1000</f>
        <v>0</v>
      </c>
      <c r="L68" s="21">
        <f>+L$1*'Delkostnadsindekser 2023'!H68*'Delkostnadsindekser 2023'!$L68/1000</f>
        <v>0</v>
      </c>
      <c r="N68" s="21">
        <f>+N$1*'Delkostnadsindekser 2023'!I68*'Delkostnadsindekser 2023'!$L68/1000</f>
        <v>0</v>
      </c>
      <c r="P68" s="21">
        <f>+P$1*'Delkostnadsindekser 2023'!J68*'Delkostnadsindekser 2023'!$L68/1000</f>
        <v>0</v>
      </c>
      <c r="R68" s="21">
        <f>+R$1*'Delkostnadsindekser 2023'!C68*'Delkostnadsindekser 2023'!$L68/1000</f>
        <v>0</v>
      </c>
    </row>
    <row r="69" spans="1:18">
      <c r="A69" s="4">
        <v>1825</v>
      </c>
      <c r="B69" s="1" t="s">
        <v>244</v>
      </c>
      <c r="D69" s="21">
        <f>+D$1*'Delkostnadsindekser 2023'!D69*'Delkostnadsindekser 2023'!$L69/1000</f>
        <v>0</v>
      </c>
      <c r="F69" s="21">
        <f>+F$1*'Delkostnadsindekser 2023'!E69*'Delkostnadsindekser 2023'!$L69/1000</f>
        <v>0</v>
      </c>
      <c r="H69" s="21">
        <f>+H$1*'Delkostnadsindekser 2023'!F69*'Delkostnadsindekser 2023'!$L69/1000</f>
        <v>0</v>
      </c>
      <c r="J69" s="21">
        <f>+J$1*'Delkostnadsindekser 2023'!G69*'Delkostnadsindekser 2023'!$L69/1000</f>
        <v>0</v>
      </c>
      <c r="L69" s="21">
        <f>+L$1*'Delkostnadsindekser 2023'!H69*'Delkostnadsindekser 2023'!$L69/1000</f>
        <v>0</v>
      </c>
      <c r="N69" s="21">
        <f>+N$1*'Delkostnadsindekser 2023'!I69*'Delkostnadsindekser 2023'!$L69/1000</f>
        <v>0</v>
      </c>
      <c r="P69" s="21">
        <f>+P$1*'Delkostnadsindekser 2023'!J69*'Delkostnadsindekser 2023'!$L69/1000</f>
        <v>0</v>
      </c>
      <c r="R69" s="21">
        <f>+R$1*'Delkostnadsindekser 2023'!C69*'Delkostnadsindekser 2023'!$L69/1000</f>
        <v>0</v>
      </c>
    </row>
    <row r="70" spans="1:18">
      <c r="A70" s="4">
        <v>1826</v>
      </c>
      <c r="B70" s="1" t="s">
        <v>245</v>
      </c>
      <c r="D70" s="21">
        <f>+D$1*'Delkostnadsindekser 2023'!D70*'Delkostnadsindekser 2023'!$L70/1000</f>
        <v>0</v>
      </c>
      <c r="F70" s="21">
        <f>+F$1*'Delkostnadsindekser 2023'!E70*'Delkostnadsindekser 2023'!$L70/1000</f>
        <v>0</v>
      </c>
      <c r="H70" s="21">
        <f>+H$1*'Delkostnadsindekser 2023'!F70*'Delkostnadsindekser 2023'!$L70/1000</f>
        <v>0</v>
      </c>
      <c r="J70" s="21">
        <f>+J$1*'Delkostnadsindekser 2023'!G70*'Delkostnadsindekser 2023'!$L70/1000</f>
        <v>0</v>
      </c>
      <c r="L70" s="21">
        <f>+L$1*'Delkostnadsindekser 2023'!H70*'Delkostnadsindekser 2023'!$L70/1000</f>
        <v>0</v>
      </c>
      <c r="N70" s="21">
        <f>+N$1*'Delkostnadsindekser 2023'!I70*'Delkostnadsindekser 2023'!$L70/1000</f>
        <v>0</v>
      </c>
      <c r="P70" s="21">
        <f>+P$1*'Delkostnadsindekser 2023'!J70*'Delkostnadsindekser 2023'!$L70/1000</f>
        <v>0</v>
      </c>
      <c r="R70" s="21">
        <f>+R$1*'Delkostnadsindekser 2023'!C70*'Delkostnadsindekser 2023'!$L70/1000</f>
        <v>0</v>
      </c>
    </row>
    <row r="71" spans="1:18">
      <c r="A71" s="4">
        <v>1827</v>
      </c>
      <c r="B71" s="1" t="s">
        <v>246</v>
      </c>
      <c r="D71" s="21">
        <f>+D$1*'Delkostnadsindekser 2023'!D71*'Delkostnadsindekser 2023'!$L71/1000</f>
        <v>0</v>
      </c>
      <c r="F71" s="21">
        <f>+F$1*'Delkostnadsindekser 2023'!E71*'Delkostnadsindekser 2023'!$L71/1000</f>
        <v>0</v>
      </c>
      <c r="H71" s="21">
        <f>+H$1*'Delkostnadsindekser 2023'!F71*'Delkostnadsindekser 2023'!$L71/1000</f>
        <v>0</v>
      </c>
      <c r="J71" s="21">
        <f>+J$1*'Delkostnadsindekser 2023'!G71*'Delkostnadsindekser 2023'!$L71/1000</f>
        <v>0</v>
      </c>
      <c r="L71" s="21">
        <f>+L$1*'Delkostnadsindekser 2023'!H71*'Delkostnadsindekser 2023'!$L71/1000</f>
        <v>0</v>
      </c>
      <c r="N71" s="21">
        <f>+N$1*'Delkostnadsindekser 2023'!I71*'Delkostnadsindekser 2023'!$L71/1000</f>
        <v>0</v>
      </c>
      <c r="P71" s="21">
        <f>+P$1*'Delkostnadsindekser 2023'!J71*'Delkostnadsindekser 2023'!$L71/1000</f>
        <v>0</v>
      </c>
      <c r="R71" s="21">
        <f>+R$1*'Delkostnadsindekser 2023'!C71*'Delkostnadsindekser 2023'!$L71/1000</f>
        <v>0</v>
      </c>
    </row>
    <row r="72" spans="1:18">
      <c r="A72" s="4">
        <v>1828</v>
      </c>
      <c r="B72" s="1" t="s">
        <v>247</v>
      </c>
      <c r="D72" s="21">
        <f>+D$1*'Delkostnadsindekser 2023'!D72*'Delkostnadsindekser 2023'!$L72/1000</f>
        <v>0</v>
      </c>
      <c r="F72" s="21">
        <f>+F$1*'Delkostnadsindekser 2023'!E72*'Delkostnadsindekser 2023'!$L72/1000</f>
        <v>0</v>
      </c>
      <c r="H72" s="21">
        <f>+H$1*'Delkostnadsindekser 2023'!F72*'Delkostnadsindekser 2023'!$L72/1000</f>
        <v>0</v>
      </c>
      <c r="J72" s="21">
        <f>+J$1*'Delkostnadsindekser 2023'!G72*'Delkostnadsindekser 2023'!$L72/1000</f>
        <v>0</v>
      </c>
      <c r="L72" s="21">
        <f>+L$1*'Delkostnadsindekser 2023'!H72*'Delkostnadsindekser 2023'!$L72/1000</f>
        <v>0</v>
      </c>
      <c r="N72" s="21">
        <f>+N$1*'Delkostnadsindekser 2023'!I72*'Delkostnadsindekser 2023'!$L72/1000</f>
        <v>0</v>
      </c>
      <c r="P72" s="21">
        <f>+P$1*'Delkostnadsindekser 2023'!J72*'Delkostnadsindekser 2023'!$L72/1000</f>
        <v>0</v>
      </c>
      <c r="R72" s="21">
        <f>+R$1*'Delkostnadsindekser 2023'!C72*'Delkostnadsindekser 2023'!$L72/1000</f>
        <v>0</v>
      </c>
    </row>
    <row r="73" spans="1:18">
      <c r="A73" s="4">
        <v>1832</v>
      </c>
      <c r="B73" s="1" t="s">
        <v>248</v>
      </c>
      <c r="D73" s="21">
        <f>+D$1*'Delkostnadsindekser 2023'!D73*'Delkostnadsindekser 2023'!$L73/1000</f>
        <v>0</v>
      </c>
      <c r="F73" s="21">
        <f>+F$1*'Delkostnadsindekser 2023'!E73*'Delkostnadsindekser 2023'!$L73/1000</f>
        <v>0</v>
      </c>
      <c r="H73" s="21">
        <f>+H$1*'Delkostnadsindekser 2023'!F73*'Delkostnadsindekser 2023'!$L73/1000</f>
        <v>0</v>
      </c>
      <c r="J73" s="21">
        <f>+J$1*'Delkostnadsindekser 2023'!G73*'Delkostnadsindekser 2023'!$L73/1000</f>
        <v>0</v>
      </c>
      <c r="L73" s="21">
        <f>+L$1*'Delkostnadsindekser 2023'!H73*'Delkostnadsindekser 2023'!$L73/1000</f>
        <v>0</v>
      </c>
      <c r="N73" s="21">
        <f>+N$1*'Delkostnadsindekser 2023'!I73*'Delkostnadsindekser 2023'!$L73/1000</f>
        <v>0</v>
      </c>
      <c r="P73" s="21">
        <f>+P$1*'Delkostnadsindekser 2023'!J73*'Delkostnadsindekser 2023'!$L73/1000</f>
        <v>0</v>
      </c>
      <c r="R73" s="21">
        <f>+R$1*'Delkostnadsindekser 2023'!C73*'Delkostnadsindekser 2023'!$L73/1000</f>
        <v>0</v>
      </c>
    </row>
    <row r="74" spans="1:18">
      <c r="A74" s="4">
        <v>1833</v>
      </c>
      <c r="B74" s="1" t="s">
        <v>249</v>
      </c>
      <c r="D74" s="21">
        <f>+D$1*'Delkostnadsindekser 2023'!D74*'Delkostnadsindekser 2023'!$L74/1000</f>
        <v>0</v>
      </c>
      <c r="F74" s="21">
        <f>+F$1*'Delkostnadsindekser 2023'!E74*'Delkostnadsindekser 2023'!$L74/1000</f>
        <v>0</v>
      </c>
      <c r="H74" s="21">
        <f>+H$1*'Delkostnadsindekser 2023'!F74*'Delkostnadsindekser 2023'!$L74/1000</f>
        <v>0</v>
      </c>
      <c r="J74" s="21">
        <f>+J$1*'Delkostnadsindekser 2023'!G74*'Delkostnadsindekser 2023'!$L74/1000</f>
        <v>0</v>
      </c>
      <c r="L74" s="21">
        <f>+L$1*'Delkostnadsindekser 2023'!H74*'Delkostnadsindekser 2023'!$L74/1000</f>
        <v>0</v>
      </c>
      <c r="N74" s="21">
        <f>+N$1*'Delkostnadsindekser 2023'!I74*'Delkostnadsindekser 2023'!$L74/1000</f>
        <v>0</v>
      </c>
      <c r="P74" s="21">
        <f>+P$1*'Delkostnadsindekser 2023'!J74*'Delkostnadsindekser 2023'!$L74/1000</f>
        <v>0</v>
      </c>
      <c r="R74" s="21">
        <f>+R$1*'Delkostnadsindekser 2023'!C74*'Delkostnadsindekser 2023'!$L74/1000</f>
        <v>0</v>
      </c>
    </row>
    <row r="75" spans="1:18">
      <c r="A75" s="4">
        <v>1834</v>
      </c>
      <c r="B75" s="1" t="s">
        <v>250</v>
      </c>
      <c r="D75" s="21">
        <f>+D$1*'Delkostnadsindekser 2023'!D75*'Delkostnadsindekser 2023'!$L75/1000</f>
        <v>0</v>
      </c>
      <c r="F75" s="21">
        <f>+F$1*'Delkostnadsindekser 2023'!E75*'Delkostnadsindekser 2023'!$L75/1000</f>
        <v>0</v>
      </c>
      <c r="H75" s="21">
        <f>+H$1*'Delkostnadsindekser 2023'!F75*'Delkostnadsindekser 2023'!$L75/1000</f>
        <v>0</v>
      </c>
      <c r="J75" s="21">
        <f>+J$1*'Delkostnadsindekser 2023'!G75*'Delkostnadsindekser 2023'!$L75/1000</f>
        <v>0</v>
      </c>
      <c r="L75" s="21">
        <f>+L$1*'Delkostnadsindekser 2023'!H75*'Delkostnadsindekser 2023'!$L75/1000</f>
        <v>0</v>
      </c>
      <c r="N75" s="21">
        <f>+N$1*'Delkostnadsindekser 2023'!I75*'Delkostnadsindekser 2023'!$L75/1000</f>
        <v>0</v>
      </c>
      <c r="P75" s="21">
        <f>+P$1*'Delkostnadsindekser 2023'!J75*'Delkostnadsindekser 2023'!$L75/1000</f>
        <v>0</v>
      </c>
      <c r="R75" s="21">
        <f>+R$1*'Delkostnadsindekser 2023'!C75*'Delkostnadsindekser 2023'!$L75/1000</f>
        <v>0</v>
      </c>
    </row>
    <row r="76" spans="1:18">
      <c r="A76" s="4">
        <v>1835</v>
      </c>
      <c r="B76" s="1" t="s">
        <v>251</v>
      </c>
      <c r="D76" s="21">
        <f>+D$1*'Delkostnadsindekser 2023'!D76*'Delkostnadsindekser 2023'!$L76/1000</f>
        <v>0</v>
      </c>
      <c r="F76" s="21">
        <f>+F$1*'Delkostnadsindekser 2023'!E76*'Delkostnadsindekser 2023'!$L76/1000</f>
        <v>0</v>
      </c>
      <c r="H76" s="21">
        <f>+H$1*'Delkostnadsindekser 2023'!F76*'Delkostnadsindekser 2023'!$L76/1000</f>
        <v>0</v>
      </c>
      <c r="J76" s="21">
        <f>+J$1*'Delkostnadsindekser 2023'!G76*'Delkostnadsindekser 2023'!$L76/1000</f>
        <v>0</v>
      </c>
      <c r="L76" s="21">
        <f>+L$1*'Delkostnadsindekser 2023'!H76*'Delkostnadsindekser 2023'!$L76/1000</f>
        <v>0</v>
      </c>
      <c r="N76" s="21">
        <f>+N$1*'Delkostnadsindekser 2023'!I76*'Delkostnadsindekser 2023'!$L76/1000</f>
        <v>0</v>
      </c>
      <c r="P76" s="21">
        <f>+P$1*'Delkostnadsindekser 2023'!J76*'Delkostnadsindekser 2023'!$L76/1000</f>
        <v>0</v>
      </c>
      <c r="R76" s="21">
        <f>+R$1*'Delkostnadsindekser 2023'!C76*'Delkostnadsindekser 2023'!$L76/1000</f>
        <v>0</v>
      </c>
    </row>
    <row r="77" spans="1:18">
      <c r="A77" s="4">
        <v>1836</v>
      </c>
      <c r="B77" s="1" t="s">
        <v>252</v>
      </c>
      <c r="D77" s="21">
        <f>+D$1*'Delkostnadsindekser 2023'!D77*'Delkostnadsindekser 2023'!$L77/1000</f>
        <v>0</v>
      </c>
      <c r="F77" s="21">
        <f>+F$1*'Delkostnadsindekser 2023'!E77*'Delkostnadsindekser 2023'!$L77/1000</f>
        <v>0</v>
      </c>
      <c r="H77" s="21">
        <f>+H$1*'Delkostnadsindekser 2023'!F77*'Delkostnadsindekser 2023'!$L77/1000</f>
        <v>0</v>
      </c>
      <c r="J77" s="21">
        <f>+J$1*'Delkostnadsindekser 2023'!G77*'Delkostnadsindekser 2023'!$L77/1000</f>
        <v>0</v>
      </c>
      <c r="L77" s="21">
        <f>+L$1*'Delkostnadsindekser 2023'!H77*'Delkostnadsindekser 2023'!$L77/1000</f>
        <v>0</v>
      </c>
      <c r="N77" s="21">
        <f>+N$1*'Delkostnadsindekser 2023'!I77*'Delkostnadsindekser 2023'!$L77/1000</f>
        <v>0</v>
      </c>
      <c r="P77" s="21">
        <f>+P$1*'Delkostnadsindekser 2023'!J77*'Delkostnadsindekser 2023'!$L77/1000</f>
        <v>0</v>
      </c>
      <c r="R77" s="21">
        <f>+R$1*'Delkostnadsindekser 2023'!C77*'Delkostnadsindekser 2023'!$L77/1000</f>
        <v>0</v>
      </c>
    </row>
    <row r="78" spans="1:18">
      <c r="A78" s="4">
        <v>1837</v>
      </c>
      <c r="B78" s="1" t="s">
        <v>253</v>
      </c>
      <c r="D78" s="21">
        <f>+D$1*'Delkostnadsindekser 2023'!D78*'Delkostnadsindekser 2023'!$L78/1000</f>
        <v>0</v>
      </c>
      <c r="F78" s="21">
        <f>+F$1*'Delkostnadsindekser 2023'!E78*'Delkostnadsindekser 2023'!$L78/1000</f>
        <v>0</v>
      </c>
      <c r="H78" s="21">
        <f>+H$1*'Delkostnadsindekser 2023'!F78*'Delkostnadsindekser 2023'!$L78/1000</f>
        <v>0</v>
      </c>
      <c r="J78" s="21">
        <f>+J$1*'Delkostnadsindekser 2023'!G78*'Delkostnadsindekser 2023'!$L78/1000</f>
        <v>0</v>
      </c>
      <c r="L78" s="21">
        <f>+L$1*'Delkostnadsindekser 2023'!H78*'Delkostnadsindekser 2023'!$L78/1000</f>
        <v>0</v>
      </c>
      <c r="N78" s="21">
        <f>+N$1*'Delkostnadsindekser 2023'!I78*'Delkostnadsindekser 2023'!$L78/1000</f>
        <v>0</v>
      </c>
      <c r="P78" s="21">
        <f>+P$1*'Delkostnadsindekser 2023'!J78*'Delkostnadsindekser 2023'!$L78/1000</f>
        <v>0</v>
      </c>
      <c r="R78" s="21">
        <f>+R$1*'Delkostnadsindekser 2023'!C78*'Delkostnadsindekser 2023'!$L78/1000</f>
        <v>0</v>
      </c>
    </row>
    <row r="79" spans="1:18">
      <c r="A79" s="4">
        <v>1838</v>
      </c>
      <c r="B79" s="1" t="s">
        <v>254</v>
      </c>
      <c r="D79" s="21">
        <f>+D$1*'Delkostnadsindekser 2023'!D79*'Delkostnadsindekser 2023'!$L79/1000</f>
        <v>0</v>
      </c>
      <c r="F79" s="21">
        <f>+F$1*'Delkostnadsindekser 2023'!E79*'Delkostnadsindekser 2023'!$L79/1000</f>
        <v>0</v>
      </c>
      <c r="H79" s="21">
        <f>+H$1*'Delkostnadsindekser 2023'!F79*'Delkostnadsindekser 2023'!$L79/1000</f>
        <v>0</v>
      </c>
      <c r="J79" s="21">
        <f>+J$1*'Delkostnadsindekser 2023'!G79*'Delkostnadsindekser 2023'!$L79/1000</f>
        <v>0</v>
      </c>
      <c r="L79" s="21">
        <f>+L$1*'Delkostnadsindekser 2023'!H79*'Delkostnadsindekser 2023'!$L79/1000</f>
        <v>0</v>
      </c>
      <c r="N79" s="21">
        <f>+N$1*'Delkostnadsindekser 2023'!I79*'Delkostnadsindekser 2023'!$L79/1000</f>
        <v>0</v>
      </c>
      <c r="P79" s="21">
        <f>+P$1*'Delkostnadsindekser 2023'!J79*'Delkostnadsindekser 2023'!$L79/1000</f>
        <v>0</v>
      </c>
      <c r="R79" s="21">
        <f>+R$1*'Delkostnadsindekser 2023'!C79*'Delkostnadsindekser 2023'!$L79/1000</f>
        <v>0</v>
      </c>
    </row>
    <row r="80" spans="1:18">
      <c r="A80" s="4">
        <v>1839</v>
      </c>
      <c r="B80" s="1" t="s">
        <v>255</v>
      </c>
      <c r="D80" s="21">
        <f>+D$1*'Delkostnadsindekser 2023'!D80*'Delkostnadsindekser 2023'!$L80/1000</f>
        <v>0</v>
      </c>
      <c r="F80" s="21">
        <f>+F$1*'Delkostnadsindekser 2023'!E80*'Delkostnadsindekser 2023'!$L80/1000</f>
        <v>0</v>
      </c>
      <c r="H80" s="21">
        <f>+H$1*'Delkostnadsindekser 2023'!F80*'Delkostnadsindekser 2023'!$L80/1000</f>
        <v>0</v>
      </c>
      <c r="J80" s="21">
        <f>+J$1*'Delkostnadsindekser 2023'!G80*'Delkostnadsindekser 2023'!$L80/1000</f>
        <v>0</v>
      </c>
      <c r="L80" s="21">
        <f>+L$1*'Delkostnadsindekser 2023'!H80*'Delkostnadsindekser 2023'!$L80/1000</f>
        <v>0</v>
      </c>
      <c r="N80" s="21">
        <f>+N$1*'Delkostnadsindekser 2023'!I80*'Delkostnadsindekser 2023'!$L80/1000</f>
        <v>0</v>
      </c>
      <c r="P80" s="21">
        <f>+P$1*'Delkostnadsindekser 2023'!J80*'Delkostnadsindekser 2023'!$L80/1000</f>
        <v>0</v>
      </c>
      <c r="R80" s="21">
        <f>+R$1*'Delkostnadsindekser 2023'!C80*'Delkostnadsindekser 2023'!$L80/1000</f>
        <v>0</v>
      </c>
    </row>
    <row r="81" spans="1:18">
      <c r="A81" s="4">
        <v>1840</v>
      </c>
      <c r="B81" s="1" t="s">
        <v>256</v>
      </c>
      <c r="D81" s="21">
        <f>+D$1*'Delkostnadsindekser 2023'!D81*'Delkostnadsindekser 2023'!$L81/1000</f>
        <v>0</v>
      </c>
      <c r="F81" s="21">
        <f>+F$1*'Delkostnadsindekser 2023'!E81*'Delkostnadsindekser 2023'!$L81/1000</f>
        <v>0</v>
      </c>
      <c r="H81" s="21">
        <f>+H$1*'Delkostnadsindekser 2023'!F81*'Delkostnadsindekser 2023'!$L81/1000</f>
        <v>0</v>
      </c>
      <c r="J81" s="21">
        <f>+J$1*'Delkostnadsindekser 2023'!G81*'Delkostnadsindekser 2023'!$L81/1000</f>
        <v>0</v>
      </c>
      <c r="L81" s="21">
        <f>+L$1*'Delkostnadsindekser 2023'!H81*'Delkostnadsindekser 2023'!$L81/1000</f>
        <v>0</v>
      </c>
      <c r="N81" s="21">
        <f>+N$1*'Delkostnadsindekser 2023'!I81*'Delkostnadsindekser 2023'!$L81/1000</f>
        <v>0</v>
      </c>
      <c r="P81" s="21">
        <f>+P$1*'Delkostnadsindekser 2023'!J81*'Delkostnadsindekser 2023'!$L81/1000</f>
        <v>0</v>
      </c>
      <c r="R81" s="21">
        <f>+R$1*'Delkostnadsindekser 2023'!C81*'Delkostnadsindekser 2023'!$L81/1000</f>
        <v>0</v>
      </c>
    </row>
    <row r="82" spans="1:18">
      <c r="A82" s="4">
        <v>1841</v>
      </c>
      <c r="B82" s="1" t="s">
        <v>257</v>
      </c>
      <c r="D82" s="21">
        <f>+D$1*'Delkostnadsindekser 2023'!D82*'Delkostnadsindekser 2023'!$L82/1000</f>
        <v>0</v>
      </c>
      <c r="F82" s="21">
        <f>+F$1*'Delkostnadsindekser 2023'!E82*'Delkostnadsindekser 2023'!$L82/1000</f>
        <v>0</v>
      </c>
      <c r="H82" s="21">
        <f>+H$1*'Delkostnadsindekser 2023'!F82*'Delkostnadsindekser 2023'!$L82/1000</f>
        <v>0</v>
      </c>
      <c r="J82" s="21">
        <f>+J$1*'Delkostnadsindekser 2023'!G82*'Delkostnadsindekser 2023'!$L82/1000</f>
        <v>0</v>
      </c>
      <c r="L82" s="21">
        <f>+L$1*'Delkostnadsindekser 2023'!H82*'Delkostnadsindekser 2023'!$L82/1000</f>
        <v>0</v>
      </c>
      <c r="N82" s="21">
        <f>+N$1*'Delkostnadsindekser 2023'!I82*'Delkostnadsindekser 2023'!$L82/1000</f>
        <v>0</v>
      </c>
      <c r="P82" s="21">
        <f>+P$1*'Delkostnadsindekser 2023'!J82*'Delkostnadsindekser 2023'!$L82/1000</f>
        <v>0</v>
      </c>
      <c r="R82" s="21">
        <f>+R$1*'Delkostnadsindekser 2023'!C82*'Delkostnadsindekser 2023'!$L82/1000</f>
        <v>0</v>
      </c>
    </row>
    <row r="83" spans="1:18">
      <c r="A83" s="4">
        <v>1845</v>
      </c>
      <c r="B83" s="1" t="s">
        <v>258</v>
      </c>
      <c r="D83" s="21">
        <f>+D$1*'Delkostnadsindekser 2023'!D83*'Delkostnadsindekser 2023'!$L83/1000</f>
        <v>0</v>
      </c>
      <c r="F83" s="21">
        <f>+F$1*'Delkostnadsindekser 2023'!E83*'Delkostnadsindekser 2023'!$L83/1000</f>
        <v>0</v>
      </c>
      <c r="H83" s="21">
        <f>+H$1*'Delkostnadsindekser 2023'!F83*'Delkostnadsindekser 2023'!$L83/1000</f>
        <v>0</v>
      </c>
      <c r="J83" s="21">
        <f>+J$1*'Delkostnadsindekser 2023'!G83*'Delkostnadsindekser 2023'!$L83/1000</f>
        <v>0</v>
      </c>
      <c r="L83" s="21">
        <f>+L$1*'Delkostnadsindekser 2023'!H83*'Delkostnadsindekser 2023'!$L83/1000</f>
        <v>0</v>
      </c>
      <c r="N83" s="21">
        <f>+N$1*'Delkostnadsindekser 2023'!I83*'Delkostnadsindekser 2023'!$L83/1000</f>
        <v>0</v>
      </c>
      <c r="P83" s="21">
        <f>+P$1*'Delkostnadsindekser 2023'!J83*'Delkostnadsindekser 2023'!$L83/1000</f>
        <v>0</v>
      </c>
      <c r="R83" s="21">
        <f>+R$1*'Delkostnadsindekser 2023'!C83*'Delkostnadsindekser 2023'!$L83/1000</f>
        <v>0</v>
      </c>
    </row>
    <row r="84" spans="1:18">
      <c r="A84" s="4">
        <v>1848</v>
      </c>
      <c r="B84" s="1" t="s">
        <v>259</v>
      </c>
      <c r="D84" s="21">
        <f>+D$1*'Delkostnadsindekser 2023'!D84*'Delkostnadsindekser 2023'!$L84/1000</f>
        <v>0</v>
      </c>
      <c r="F84" s="21">
        <f>+F$1*'Delkostnadsindekser 2023'!E84*'Delkostnadsindekser 2023'!$L84/1000</f>
        <v>0</v>
      </c>
      <c r="H84" s="21">
        <f>+H$1*'Delkostnadsindekser 2023'!F84*'Delkostnadsindekser 2023'!$L84/1000</f>
        <v>0</v>
      </c>
      <c r="J84" s="21">
        <f>+J$1*'Delkostnadsindekser 2023'!G84*'Delkostnadsindekser 2023'!$L84/1000</f>
        <v>0</v>
      </c>
      <c r="L84" s="21">
        <f>+L$1*'Delkostnadsindekser 2023'!H84*'Delkostnadsindekser 2023'!$L84/1000</f>
        <v>0</v>
      </c>
      <c r="N84" s="21">
        <f>+N$1*'Delkostnadsindekser 2023'!I84*'Delkostnadsindekser 2023'!$L84/1000</f>
        <v>0</v>
      </c>
      <c r="P84" s="21">
        <f>+P$1*'Delkostnadsindekser 2023'!J84*'Delkostnadsindekser 2023'!$L84/1000</f>
        <v>0</v>
      </c>
      <c r="R84" s="21">
        <f>+R$1*'Delkostnadsindekser 2023'!C84*'Delkostnadsindekser 2023'!$L84/1000</f>
        <v>0</v>
      </c>
    </row>
    <row r="85" spans="1:18">
      <c r="A85" s="4">
        <v>1851</v>
      </c>
      <c r="B85" s="1" t="s">
        <v>260</v>
      </c>
      <c r="D85" s="21">
        <f>+D$1*'Delkostnadsindekser 2023'!D85*'Delkostnadsindekser 2023'!$L85/1000</f>
        <v>0</v>
      </c>
      <c r="F85" s="21">
        <f>+F$1*'Delkostnadsindekser 2023'!E85*'Delkostnadsindekser 2023'!$L85/1000</f>
        <v>0</v>
      </c>
      <c r="H85" s="21">
        <f>+H$1*'Delkostnadsindekser 2023'!F85*'Delkostnadsindekser 2023'!$L85/1000</f>
        <v>0</v>
      </c>
      <c r="J85" s="21">
        <f>+J$1*'Delkostnadsindekser 2023'!G85*'Delkostnadsindekser 2023'!$L85/1000</f>
        <v>0</v>
      </c>
      <c r="L85" s="21">
        <f>+L$1*'Delkostnadsindekser 2023'!H85*'Delkostnadsindekser 2023'!$L85/1000</f>
        <v>0</v>
      </c>
      <c r="N85" s="21">
        <f>+N$1*'Delkostnadsindekser 2023'!I85*'Delkostnadsindekser 2023'!$L85/1000</f>
        <v>0</v>
      </c>
      <c r="P85" s="21">
        <f>+P$1*'Delkostnadsindekser 2023'!J85*'Delkostnadsindekser 2023'!$L85/1000</f>
        <v>0</v>
      </c>
      <c r="R85" s="21">
        <f>+R$1*'Delkostnadsindekser 2023'!C85*'Delkostnadsindekser 2023'!$L85/1000</f>
        <v>0</v>
      </c>
    </row>
    <row r="86" spans="1:18">
      <c r="A86" s="4">
        <v>1853</v>
      </c>
      <c r="B86" s="1" t="s">
        <v>261</v>
      </c>
      <c r="D86" s="21">
        <f>+D$1*'Delkostnadsindekser 2023'!D86*'Delkostnadsindekser 2023'!$L86/1000</f>
        <v>0</v>
      </c>
      <c r="F86" s="21">
        <f>+F$1*'Delkostnadsindekser 2023'!E86*'Delkostnadsindekser 2023'!$L86/1000</f>
        <v>0</v>
      </c>
      <c r="H86" s="21">
        <f>+H$1*'Delkostnadsindekser 2023'!F86*'Delkostnadsindekser 2023'!$L86/1000</f>
        <v>0</v>
      </c>
      <c r="J86" s="21">
        <f>+J$1*'Delkostnadsindekser 2023'!G86*'Delkostnadsindekser 2023'!$L86/1000</f>
        <v>0</v>
      </c>
      <c r="L86" s="21">
        <f>+L$1*'Delkostnadsindekser 2023'!H86*'Delkostnadsindekser 2023'!$L86/1000</f>
        <v>0</v>
      </c>
      <c r="N86" s="21">
        <f>+N$1*'Delkostnadsindekser 2023'!I86*'Delkostnadsindekser 2023'!$L86/1000</f>
        <v>0</v>
      </c>
      <c r="P86" s="21">
        <f>+P$1*'Delkostnadsindekser 2023'!J86*'Delkostnadsindekser 2023'!$L86/1000</f>
        <v>0</v>
      </c>
      <c r="R86" s="21">
        <f>+R$1*'Delkostnadsindekser 2023'!C86*'Delkostnadsindekser 2023'!$L86/1000</f>
        <v>0</v>
      </c>
    </row>
    <row r="87" spans="1:18">
      <c r="A87" s="4">
        <v>1856</v>
      </c>
      <c r="B87" s="1" t="s">
        <v>262</v>
      </c>
      <c r="D87" s="21">
        <f>+D$1*'Delkostnadsindekser 2023'!D87*'Delkostnadsindekser 2023'!$L87/1000</f>
        <v>0</v>
      </c>
      <c r="F87" s="21">
        <f>+F$1*'Delkostnadsindekser 2023'!E87*'Delkostnadsindekser 2023'!$L87/1000</f>
        <v>0</v>
      </c>
      <c r="H87" s="21">
        <f>+H$1*'Delkostnadsindekser 2023'!F87*'Delkostnadsindekser 2023'!$L87/1000</f>
        <v>0</v>
      </c>
      <c r="J87" s="21">
        <f>+J$1*'Delkostnadsindekser 2023'!G87*'Delkostnadsindekser 2023'!$L87/1000</f>
        <v>0</v>
      </c>
      <c r="L87" s="21">
        <f>+L$1*'Delkostnadsindekser 2023'!H87*'Delkostnadsindekser 2023'!$L87/1000</f>
        <v>0</v>
      </c>
      <c r="N87" s="21">
        <f>+N$1*'Delkostnadsindekser 2023'!I87*'Delkostnadsindekser 2023'!$L87/1000</f>
        <v>0</v>
      </c>
      <c r="P87" s="21">
        <f>+P$1*'Delkostnadsindekser 2023'!J87*'Delkostnadsindekser 2023'!$L87/1000</f>
        <v>0</v>
      </c>
      <c r="R87" s="21">
        <f>+R$1*'Delkostnadsindekser 2023'!C87*'Delkostnadsindekser 2023'!$L87/1000</f>
        <v>0</v>
      </c>
    </row>
    <row r="88" spans="1:18">
      <c r="A88" s="4">
        <v>1857</v>
      </c>
      <c r="B88" s="1" t="s">
        <v>263</v>
      </c>
      <c r="D88" s="21">
        <f>+D$1*'Delkostnadsindekser 2023'!D88*'Delkostnadsindekser 2023'!$L88/1000</f>
        <v>0</v>
      </c>
      <c r="F88" s="21">
        <f>+F$1*'Delkostnadsindekser 2023'!E88*'Delkostnadsindekser 2023'!$L88/1000</f>
        <v>0</v>
      </c>
      <c r="H88" s="21">
        <f>+H$1*'Delkostnadsindekser 2023'!F88*'Delkostnadsindekser 2023'!$L88/1000</f>
        <v>0</v>
      </c>
      <c r="J88" s="21">
        <f>+J$1*'Delkostnadsindekser 2023'!G88*'Delkostnadsindekser 2023'!$L88/1000</f>
        <v>0</v>
      </c>
      <c r="L88" s="21">
        <f>+L$1*'Delkostnadsindekser 2023'!H88*'Delkostnadsindekser 2023'!$L88/1000</f>
        <v>0</v>
      </c>
      <c r="N88" s="21">
        <f>+N$1*'Delkostnadsindekser 2023'!I88*'Delkostnadsindekser 2023'!$L88/1000</f>
        <v>0</v>
      </c>
      <c r="P88" s="21">
        <f>+P$1*'Delkostnadsindekser 2023'!J88*'Delkostnadsindekser 2023'!$L88/1000</f>
        <v>0</v>
      </c>
      <c r="R88" s="21">
        <f>+R$1*'Delkostnadsindekser 2023'!C88*'Delkostnadsindekser 2023'!$L88/1000</f>
        <v>0</v>
      </c>
    </row>
    <row r="89" spans="1:18">
      <c r="A89" s="4">
        <v>1859</v>
      </c>
      <c r="B89" s="1" t="s">
        <v>264</v>
      </c>
      <c r="D89" s="21">
        <f>+D$1*'Delkostnadsindekser 2023'!D89*'Delkostnadsindekser 2023'!$L89/1000</f>
        <v>0</v>
      </c>
      <c r="F89" s="21">
        <f>+F$1*'Delkostnadsindekser 2023'!E89*'Delkostnadsindekser 2023'!$L89/1000</f>
        <v>0</v>
      </c>
      <c r="H89" s="21">
        <f>+H$1*'Delkostnadsindekser 2023'!F89*'Delkostnadsindekser 2023'!$L89/1000</f>
        <v>0</v>
      </c>
      <c r="J89" s="21">
        <f>+J$1*'Delkostnadsindekser 2023'!G89*'Delkostnadsindekser 2023'!$L89/1000</f>
        <v>0</v>
      </c>
      <c r="L89" s="21">
        <f>+L$1*'Delkostnadsindekser 2023'!H89*'Delkostnadsindekser 2023'!$L89/1000</f>
        <v>0</v>
      </c>
      <c r="N89" s="21">
        <f>+N$1*'Delkostnadsindekser 2023'!I89*'Delkostnadsindekser 2023'!$L89/1000</f>
        <v>0</v>
      </c>
      <c r="P89" s="21">
        <f>+P$1*'Delkostnadsindekser 2023'!J89*'Delkostnadsindekser 2023'!$L89/1000</f>
        <v>0</v>
      </c>
      <c r="R89" s="21">
        <f>+R$1*'Delkostnadsindekser 2023'!C89*'Delkostnadsindekser 2023'!$L89/1000</f>
        <v>0</v>
      </c>
    </row>
    <row r="90" spans="1:18">
      <c r="A90" s="4">
        <v>1860</v>
      </c>
      <c r="B90" s="1" t="s">
        <v>265</v>
      </c>
      <c r="D90" s="21">
        <f>+D$1*'Delkostnadsindekser 2023'!D90*'Delkostnadsindekser 2023'!$L90/1000</f>
        <v>0</v>
      </c>
      <c r="F90" s="21">
        <f>+F$1*'Delkostnadsindekser 2023'!E90*'Delkostnadsindekser 2023'!$L90/1000</f>
        <v>0</v>
      </c>
      <c r="H90" s="21">
        <f>+H$1*'Delkostnadsindekser 2023'!F90*'Delkostnadsindekser 2023'!$L90/1000</f>
        <v>0</v>
      </c>
      <c r="J90" s="21">
        <f>+J$1*'Delkostnadsindekser 2023'!G90*'Delkostnadsindekser 2023'!$L90/1000</f>
        <v>0</v>
      </c>
      <c r="L90" s="21">
        <f>+L$1*'Delkostnadsindekser 2023'!H90*'Delkostnadsindekser 2023'!$L90/1000</f>
        <v>0</v>
      </c>
      <c r="N90" s="21">
        <f>+N$1*'Delkostnadsindekser 2023'!I90*'Delkostnadsindekser 2023'!$L90/1000</f>
        <v>0</v>
      </c>
      <c r="P90" s="21">
        <f>+P$1*'Delkostnadsindekser 2023'!J90*'Delkostnadsindekser 2023'!$L90/1000</f>
        <v>0</v>
      </c>
      <c r="R90" s="21">
        <f>+R$1*'Delkostnadsindekser 2023'!C90*'Delkostnadsindekser 2023'!$L90/1000</f>
        <v>0</v>
      </c>
    </row>
    <row r="91" spans="1:18">
      <c r="A91" s="4">
        <v>1865</v>
      </c>
      <c r="B91" s="1" t="s">
        <v>266</v>
      </c>
      <c r="D91" s="21">
        <f>+D$1*'Delkostnadsindekser 2023'!D91*'Delkostnadsindekser 2023'!$L91/1000</f>
        <v>0</v>
      </c>
      <c r="F91" s="21">
        <f>+F$1*'Delkostnadsindekser 2023'!E91*'Delkostnadsindekser 2023'!$L91/1000</f>
        <v>0</v>
      </c>
      <c r="H91" s="21">
        <f>+H$1*'Delkostnadsindekser 2023'!F91*'Delkostnadsindekser 2023'!$L91/1000</f>
        <v>0</v>
      </c>
      <c r="J91" s="21">
        <f>+J$1*'Delkostnadsindekser 2023'!G91*'Delkostnadsindekser 2023'!$L91/1000</f>
        <v>0</v>
      </c>
      <c r="L91" s="21">
        <f>+L$1*'Delkostnadsindekser 2023'!H91*'Delkostnadsindekser 2023'!$L91/1000</f>
        <v>0</v>
      </c>
      <c r="N91" s="21">
        <f>+N$1*'Delkostnadsindekser 2023'!I91*'Delkostnadsindekser 2023'!$L91/1000</f>
        <v>0</v>
      </c>
      <c r="P91" s="21">
        <f>+P$1*'Delkostnadsindekser 2023'!J91*'Delkostnadsindekser 2023'!$L91/1000</f>
        <v>0</v>
      </c>
      <c r="R91" s="21">
        <f>+R$1*'Delkostnadsindekser 2023'!C91*'Delkostnadsindekser 2023'!$L91/1000</f>
        <v>0</v>
      </c>
    </row>
    <row r="92" spans="1:18">
      <c r="A92" s="4">
        <v>1866</v>
      </c>
      <c r="B92" s="1" t="s">
        <v>267</v>
      </c>
      <c r="D92" s="21">
        <f>+D$1*'Delkostnadsindekser 2023'!D92*'Delkostnadsindekser 2023'!$L92/1000</f>
        <v>0</v>
      </c>
      <c r="F92" s="21">
        <f>+F$1*'Delkostnadsindekser 2023'!E92*'Delkostnadsindekser 2023'!$L92/1000</f>
        <v>0</v>
      </c>
      <c r="H92" s="21">
        <f>+H$1*'Delkostnadsindekser 2023'!F92*'Delkostnadsindekser 2023'!$L92/1000</f>
        <v>0</v>
      </c>
      <c r="J92" s="21">
        <f>+J$1*'Delkostnadsindekser 2023'!G92*'Delkostnadsindekser 2023'!$L92/1000</f>
        <v>0</v>
      </c>
      <c r="L92" s="21">
        <f>+L$1*'Delkostnadsindekser 2023'!H92*'Delkostnadsindekser 2023'!$L92/1000</f>
        <v>0</v>
      </c>
      <c r="N92" s="21">
        <f>+N$1*'Delkostnadsindekser 2023'!I92*'Delkostnadsindekser 2023'!$L92/1000</f>
        <v>0</v>
      </c>
      <c r="P92" s="21">
        <f>+P$1*'Delkostnadsindekser 2023'!J92*'Delkostnadsindekser 2023'!$L92/1000</f>
        <v>0</v>
      </c>
      <c r="R92" s="21">
        <f>+R$1*'Delkostnadsindekser 2023'!C92*'Delkostnadsindekser 2023'!$L92/1000</f>
        <v>0</v>
      </c>
    </row>
    <row r="93" spans="1:18">
      <c r="A93" s="4">
        <v>1867</v>
      </c>
      <c r="B93" s="1" t="s">
        <v>101</v>
      </c>
      <c r="D93" s="21">
        <f>+D$1*'Delkostnadsindekser 2023'!D93*'Delkostnadsindekser 2023'!$L93/1000</f>
        <v>0</v>
      </c>
      <c r="F93" s="21">
        <f>+F$1*'Delkostnadsindekser 2023'!E93*'Delkostnadsindekser 2023'!$L93/1000</f>
        <v>0</v>
      </c>
      <c r="H93" s="21">
        <f>+H$1*'Delkostnadsindekser 2023'!F93*'Delkostnadsindekser 2023'!$L93/1000</f>
        <v>0</v>
      </c>
      <c r="J93" s="21">
        <f>+J$1*'Delkostnadsindekser 2023'!G93*'Delkostnadsindekser 2023'!$L93/1000</f>
        <v>0</v>
      </c>
      <c r="L93" s="21">
        <f>+L$1*'Delkostnadsindekser 2023'!H93*'Delkostnadsindekser 2023'!$L93/1000</f>
        <v>0</v>
      </c>
      <c r="N93" s="21">
        <f>+N$1*'Delkostnadsindekser 2023'!I93*'Delkostnadsindekser 2023'!$L93/1000</f>
        <v>0</v>
      </c>
      <c r="P93" s="21">
        <f>+P$1*'Delkostnadsindekser 2023'!J93*'Delkostnadsindekser 2023'!$L93/1000</f>
        <v>0</v>
      </c>
      <c r="R93" s="21">
        <f>+R$1*'Delkostnadsindekser 2023'!C93*'Delkostnadsindekser 2023'!$L93/1000</f>
        <v>0</v>
      </c>
    </row>
    <row r="94" spans="1:18">
      <c r="A94" s="4">
        <v>1868</v>
      </c>
      <c r="B94" s="1" t="s">
        <v>268</v>
      </c>
      <c r="D94" s="21">
        <f>+D$1*'Delkostnadsindekser 2023'!D94*'Delkostnadsindekser 2023'!$L94/1000</f>
        <v>0</v>
      </c>
      <c r="F94" s="21">
        <f>+F$1*'Delkostnadsindekser 2023'!E94*'Delkostnadsindekser 2023'!$L94/1000</f>
        <v>0</v>
      </c>
      <c r="H94" s="21">
        <f>+H$1*'Delkostnadsindekser 2023'!F94*'Delkostnadsindekser 2023'!$L94/1000</f>
        <v>0</v>
      </c>
      <c r="J94" s="21">
        <f>+J$1*'Delkostnadsindekser 2023'!G94*'Delkostnadsindekser 2023'!$L94/1000</f>
        <v>0</v>
      </c>
      <c r="L94" s="21">
        <f>+L$1*'Delkostnadsindekser 2023'!H94*'Delkostnadsindekser 2023'!$L94/1000</f>
        <v>0</v>
      </c>
      <c r="N94" s="21">
        <f>+N$1*'Delkostnadsindekser 2023'!I94*'Delkostnadsindekser 2023'!$L94/1000</f>
        <v>0</v>
      </c>
      <c r="P94" s="21">
        <f>+P$1*'Delkostnadsindekser 2023'!J94*'Delkostnadsindekser 2023'!$L94/1000</f>
        <v>0</v>
      </c>
      <c r="R94" s="21">
        <f>+R$1*'Delkostnadsindekser 2023'!C94*'Delkostnadsindekser 2023'!$L94/1000</f>
        <v>0</v>
      </c>
    </row>
    <row r="95" spans="1:18">
      <c r="A95" s="4">
        <v>1870</v>
      </c>
      <c r="B95" s="1" t="s">
        <v>269</v>
      </c>
      <c r="D95" s="21">
        <f>+D$1*'Delkostnadsindekser 2023'!D95*'Delkostnadsindekser 2023'!$L95/1000</f>
        <v>0</v>
      </c>
      <c r="F95" s="21">
        <f>+F$1*'Delkostnadsindekser 2023'!E95*'Delkostnadsindekser 2023'!$L95/1000</f>
        <v>0</v>
      </c>
      <c r="H95" s="21">
        <f>+H$1*'Delkostnadsindekser 2023'!F95*'Delkostnadsindekser 2023'!$L95/1000</f>
        <v>0</v>
      </c>
      <c r="J95" s="21">
        <f>+J$1*'Delkostnadsindekser 2023'!G95*'Delkostnadsindekser 2023'!$L95/1000</f>
        <v>0</v>
      </c>
      <c r="L95" s="21">
        <f>+L$1*'Delkostnadsindekser 2023'!H95*'Delkostnadsindekser 2023'!$L95/1000</f>
        <v>0</v>
      </c>
      <c r="N95" s="21">
        <f>+N$1*'Delkostnadsindekser 2023'!I95*'Delkostnadsindekser 2023'!$L95/1000</f>
        <v>0</v>
      </c>
      <c r="P95" s="21">
        <f>+P$1*'Delkostnadsindekser 2023'!J95*'Delkostnadsindekser 2023'!$L95/1000</f>
        <v>0</v>
      </c>
      <c r="R95" s="21">
        <f>+R$1*'Delkostnadsindekser 2023'!C95*'Delkostnadsindekser 2023'!$L95/1000</f>
        <v>0</v>
      </c>
    </row>
    <row r="96" spans="1:18">
      <c r="A96" s="4">
        <v>1871</v>
      </c>
      <c r="B96" s="1" t="s">
        <v>270</v>
      </c>
      <c r="D96" s="21">
        <f>+D$1*'Delkostnadsindekser 2023'!D96*'Delkostnadsindekser 2023'!$L96/1000</f>
        <v>0</v>
      </c>
      <c r="F96" s="21">
        <f>+F$1*'Delkostnadsindekser 2023'!E96*'Delkostnadsindekser 2023'!$L96/1000</f>
        <v>0</v>
      </c>
      <c r="H96" s="21">
        <f>+H$1*'Delkostnadsindekser 2023'!F96*'Delkostnadsindekser 2023'!$L96/1000</f>
        <v>0</v>
      </c>
      <c r="J96" s="21">
        <f>+J$1*'Delkostnadsindekser 2023'!G96*'Delkostnadsindekser 2023'!$L96/1000</f>
        <v>0</v>
      </c>
      <c r="L96" s="21">
        <f>+L$1*'Delkostnadsindekser 2023'!H96*'Delkostnadsindekser 2023'!$L96/1000</f>
        <v>0</v>
      </c>
      <c r="N96" s="21">
        <f>+N$1*'Delkostnadsindekser 2023'!I96*'Delkostnadsindekser 2023'!$L96/1000</f>
        <v>0</v>
      </c>
      <c r="P96" s="21">
        <f>+P$1*'Delkostnadsindekser 2023'!J96*'Delkostnadsindekser 2023'!$L96/1000</f>
        <v>0</v>
      </c>
      <c r="R96" s="21">
        <f>+R$1*'Delkostnadsindekser 2023'!C96*'Delkostnadsindekser 2023'!$L96/1000</f>
        <v>0</v>
      </c>
    </row>
    <row r="97" spans="1:18">
      <c r="A97" s="4">
        <v>1874</v>
      </c>
      <c r="B97" s="1" t="s">
        <v>271</v>
      </c>
      <c r="D97" s="21">
        <f>+D$1*'Delkostnadsindekser 2023'!D97*'Delkostnadsindekser 2023'!$L97/1000</f>
        <v>0</v>
      </c>
      <c r="F97" s="21">
        <f>+F$1*'Delkostnadsindekser 2023'!E97*'Delkostnadsindekser 2023'!$L97/1000</f>
        <v>0</v>
      </c>
      <c r="H97" s="21">
        <f>+H$1*'Delkostnadsindekser 2023'!F97*'Delkostnadsindekser 2023'!$L97/1000</f>
        <v>0</v>
      </c>
      <c r="J97" s="21">
        <f>+J$1*'Delkostnadsindekser 2023'!G97*'Delkostnadsindekser 2023'!$L97/1000</f>
        <v>0</v>
      </c>
      <c r="L97" s="21">
        <f>+L$1*'Delkostnadsindekser 2023'!H97*'Delkostnadsindekser 2023'!$L97/1000</f>
        <v>0</v>
      </c>
      <c r="N97" s="21">
        <f>+N$1*'Delkostnadsindekser 2023'!I97*'Delkostnadsindekser 2023'!$L97/1000</f>
        <v>0</v>
      </c>
      <c r="P97" s="21">
        <f>+P$1*'Delkostnadsindekser 2023'!J97*'Delkostnadsindekser 2023'!$L97/1000</f>
        <v>0</v>
      </c>
      <c r="R97" s="21">
        <f>+R$1*'Delkostnadsindekser 2023'!C97*'Delkostnadsindekser 2023'!$L97/1000</f>
        <v>0</v>
      </c>
    </row>
    <row r="98" spans="1:18">
      <c r="A98" s="4">
        <v>1875</v>
      </c>
      <c r="B98" s="1" t="s">
        <v>358</v>
      </c>
      <c r="D98" s="21">
        <f>+D$1*'Delkostnadsindekser 2023'!D98*'Delkostnadsindekser 2023'!$L98/1000</f>
        <v>0</v>
      </c>
      <c r="F98" s="21">
        <f>+F$1*'Delkostnadsindekser 2023'!E98*'Delkostnadsindekser 2023'!$L98/1000</f>
        <v>0</v>
      </c>
      <c r="H98" s="21">
        <f>+H$1*'Delkostnadsindekser 2023'!F98*'Delkostnadsindekser 2023'!$L98/1000</f>
        <v>0</v>
      </c>
      <c r="J98" s="21">
        <f>+J$1*'Delkostnadsindekser 2023'!G98*'Delkostnadsindekser 2023'!$L98/1000</f>
        <v>0</v>
      </c>
      <c r="L98" s="21">
        <f>+L$1*'Delkostnadsindekser 2023'!H98*'Delkostnadsindekser 2023'!$L98/1000</f>
        <v>0</v>
      </c>
      <c r="N98" s="21">
        <f>+N$1*'Delkostnadsindekser 2023'!I98*'Delkostnadsindekser 2023'!$L98/1000</f>
        <v>0</v>
      </c>
      <c r="P98" s="21">
        <f>+P$1*'Delkostnadsindekser 2023'!J98*'Delkostnadsindekser 2023'!$L98/1000</f>
        <v>0</v>
      </c>
      <c r="R98" s="21">
        <f>+R$1*'Delkostnadsindekser 2023'!C98*'Delkostnadsindekser 2023'!$L98/1000</f>
        <v>0</v>
      </c>
    </row>
    <row r="99" spans="1:18">
      <c r="A99" s="4">
        <v>3001</v>
      </c>
      <c r="B99" s="1" t="s">
        <v>2</v>
      </c>
      <c r="D99" s="21">
        <f>+D$1*'Delkostnadsindekser 2023'!D99*'Delkostnadsindekser 2023'!$L99/1000</f>
        <v>0</v>
      </c>
      <c r="F99" s="21">
        <f>+F$1*'Delkostnadsindekser 2023'!E99*'Delkostnadsindekser 2023'!$L99/1000</f>
        <v>0</v>
      </c>
      <c r="H99" s="21">
        <f>+H$1*'Delkostnadsindekser 2023'!F99*'Delkostnadsindekser 2023'!$L99/1000</f>
        <v>0</v>
      </c>
      <c r="J99" s="21">
        <f>+J$1*'Delkostnadsindekser 2023'!G99*'Delkostnadsindekser 2023'!$L99/1000</f>
        <v>0</v>
      </c>
      <c r="L99" s="21">
        <f>+L$1*'Delkostnadsindekser 2023'!H99*'Delkostnadsindekser 2023'!$L99/1000</f>
        <v>0</v>
      </c>
      <c r="N99" s="21">
        <f>+N$1*'Delkostnadsindekser 2023'!I99*'Delkostnadsindekser 2023'!$L99/1000</f>
        <v>0</v>
      </c>
      <c r="P99" s="21">
        <f>+P$1*'Delkostnadsindekser 2023'!J99*'Delkostnadsindekser 2023'!$L99/1000</f>
        <v>0</v>
      </c>
      <c r="R99" s="21">
        <f>+R$1*'Delkostnadsindekser 2023'!C99*'Delkostnadsindekser 2023'!$L99/1000</f>
        <v>0</v>
      </c>
    </row>
    <row r="100" spans="1:18">
      <c r="A100" s="4">
        <v>3002</v>
      </c>
      <c r="B100" s="1" t="s">
        <v>359</v>
      </c>
      <c r="D100" s="21">
        <f>+D$1*'Delkostnadsindekser 2023'!D100*'Delkostnadsindekser 2023'!$L100/1000</f>
        <v>0</v>
      </c>
      <c r="F100" s="21">
        <f>+F$1*'Delkostnadsindekser 2023'!E100*'Delkostnadsindekser 2023'!$L100/1000</f>
        <v>0</v>
      </c>
      <c r="H100" s="21">
        <f>+H$1*'Delkostnadsindekser 2023'!F100*'Delkostnadsindekser 2023'!$L100/1000</f>
        <v>0</v>
      </c>
      <c r="J100" s="21">
        <f>+J$1*'Delkostnadsindekser 2023'!G100*'Delkostnadsindekser 2023'!$L100/1000</f>
        <v>0</v>
      </c>
      <c r="L100" s="21">
        <f>+L$1*'Delkostnadsindekser 2023'!H100*'Delkostnadsindekser 2023'!$L100/1000</f>
        <v>0</v>
      </c>
      <c r="N100" s="21">
        <f>+N$1*'Delkostnadsindekser 2023'!I100*'Delkostnadsindekser 2023'!$L100/1000</f>
        <v>0</v>
      </c>
      <c r="P100" s="21">
        <f>+P$1*'Delkostnadsindekser 2023'!J100*'Delkostnadsindekser 2023'!$L100/1000</f>
        <v>0</v>
      </c>
      <c r="R100" s="21">
        <f>+R$1*'Delkostnadsindekser 2023'!C100*'Delkostnadsindekser 2023'!$L100/1000</f>
        <v>0</v>
      </c>
    </row>
    <row r="101" spans="1:18">
      <c r="A101" s="4">
        <v>3003</v>
      </c>
      <c r="B101" s="1" t="s">
        <v>3</v>
      </c>
      <c r="D101" s="21">
        <f>+D$1*'Delkostnadsindekser 2023'!D101*'Delkostnadsindekser 2023'!$L101/1000</f>
        <v>0</v>
      </c>
      <c r="F101" s="21">
        <f>+F$1*'Delkostnadsindekser 2023'!E101*'Delkostnadsindekser 2023'!$L101/1000</f>
        <v>0</v>
      </c>
      <c r="H101" s="21">
        <f>+H$1*'Delkostnadsindekser 2023'!F101*'Delkostnadsindekser 2023'!$L101/1000</f>
        <v>0</v>
      </c>
      <c r="J101" s="21">
        <f>+J$1*'Delkostnadsindekser 2023'!G101*'Delkostnadsindekser 2023'!$L101/1000</f>
        <v>0</v>
      </c>
      <c r="L101" s="21">
        <f>+L$1*'Delkostnadsindekser 2023'!H101*'Delkostnadsindekser 2023'!$L101/1000</f>
        <v>0</v>
      </c>
      <c r="N101" s="21">
        <f>+N$1*'Delkostnadsindekser 2023'!I101*'Delkostnadsindekser 2023'!$L101/1000</f>
        <v>0</v>
      </c>
      <c r="P101" s="21">
        <f>+P$1*'Delkostnadsindekser 2023'!J101*'Delkostnadsindekser 2023'!$L101/1000</f>
        <v>0</v>
      </c>
      <c r="R101" s="21">
        <f>+R$1*'Delkostnadsindekser 2023'!C101*'Delkostnadsindekser 2023'!$L101/1000</f>
        <v>0</v>
      </c>
    </row>
    <row r="102" spans="1:18">
      <c r="A102" s="4">
        <v>3004</v>
      </c>
      <c r="B102" s="1" t="s">
        <v>4</v>
      </c>
      <c r="D102" s="21">
        <f>+D$1*'Delkostnadsindekser 2023'!D102*'Delkostnadsindekser 2023'!$L102/1000</f>
        <v>0</v>
      </c>
      <c r="F102" s="21">
        <f>+F$1*'Delkostnadsindekser 2023'!E102*'Delkostnadsindekser 2023'!$L102/1000</f>
        <v>0</v>
      </c>
      <c r="H102" s="21">
        <f>+H$1*'Delkostnadsindekser 2023'!F102*'Delkostnadsindekser 2023'!$L102/1000</f>
        <v>0</v>
      </c>
      <c r="J102" s="21">
        <f>+J$1*'Delkostnadsindekser 2023'!G102*'Delkostnadsindekser 2023'!$L102/1000</f>
        <v>0</v>
      </c>
      <c r="L102" s="21">
        <f>+L$1*'Delkostnadsindekser 2023'!H102*'Delkostnadsindekser 2023'!$L102/1000</f>
        <v>0</v>
      </c>
      <c r="N102" s="21">
        <f>+N$1*'Delkostnadsindekser 2023'!I102*'Delkostnadsindekser 2023'!$L102/1000</f>
        <v>0</v>
      </c>
      <c r="P102" s="21">
        <f>+P$1*'Delkostnadsindekser 2023'!J102*'Delkostnadsindekser 2023'!$L102/1000</f>
        <v>0</v>
      </c>
      <c r="R102" s="21">
        <f>+R$1*'Delkostnadsindekser 2023'!C102*'Delkostnadsindekser 2023'!$L102/1000</f>
        <v>0</v>
      </c>
    </row>
    <row r="103" spans="1:18">
      <c r="A103" s="4">
        <v>3005</v>
      </c>
      <c r="B103" s="1" t="s">
        <v>360</v>
      </c>
      <c r="D103" s="21">
        <f>+D$1*'Delkostnadsindekser 2023'!D103*'Delkostnadsindekser 2023'!$L103/1000</f>
        <v>0</v>
      </c>
      <c r="F103" s="21">
        <f>+F$1*'Delkostnadsindekser 2023'!E103*'Delkostnadsindekser 2023'!$L103/1000</f>
        <v>0</v>
      </c>
      <c r="H103" s="21">
        <f>+H$1*'Delkostnadsindekser 2023'!F103*'Delkostnadsindekser 2023'!$L103/1000</f>
        <v>0</v>
      </c>
      <c r="J103" s="21">
        <f>+J$1*'Delkostnadsindekser 2023'!G103*'Delkostnadsindekser 2023'!$L103/1000</f>
        <v>0</v>
      </c>
      <c r="L103" s="21">
        <f>+L$1*'Delkostnadsindekser 2023'!H103*'Delkostnadsindekser 2023'!$L103/1000</f>
        <v>0</v>
      </c>
      <c r="N103" s="21">
        <f>+N$1*'Delkostnadsindekser 2023'!I103*'Delkostnadsindekser 2023'!$L103/1000</f>
        <v>0</v>
      </c>
      <c r="P103" s="21">
        <f>+P$1*'Delkostnadsindekser 2023'!J103*'Delkostnadsindekser 2023'!$L103/1000</f>
        <v>0</v>
      </c>
      <c r="R103" s="21">
        <f>+R$1*'Delkostnadsindekser 2023'!C103*'Delkostnadsindekser 2023'!$L103/1000</f>
        <v>0</v>
      </c>
    </row>
    <row r="104" spans="1:18">
      <c r="A104" s="4">
        <v>3006</v>
      </c>
      <c r="B104" s="1" t="s">
        <v>75</v>
      </c>
      <c r="D104" s="21">
        <f>+D$1*'Delkostnadsindekser 2023'!D104*'Delkostnadsindekser 2023'!$L104/1000</f>
        <v>0</v>
      </c>
      <c r="F104" s="21">
        <f>+F$1*'Delkostnadsindekser 2023'!E104*'Delkostnadsindekser 2023'!$L104/1000</f>
        <v>0</v>
      </c>
      <c r="H104" s="21">
        <f>+H$1*'Delkostnadsindekser 2023'!F104*'Delkostnadsindekser 2023'!$L104/1000</f>
        <v>0</v>
      </c>
      <c r="J104" s="21">
        <f>+J$1*'Delkostnadsindekser 2023'!G104*'Delkostnadsindekser 2023'!$L104/1000</f>
        <v>0</v>
      </c>
      <c r="L104" s="21">
        <f>+L$1*'Delkostnadsindekser 2023'!H104*'Delkostnadsindekser 2023'!$L104/1000</f>
        <v>0</v>
      </c>
      <c r="N104" s="21">
        <f>+N$1*'Delkostnadsindekser 2023'!I104*'Delkostnadsindekser 2023'!$L104/1000</f>
        <v>0</v>
      </c>
      <c r="P104" s="21">
        <f>+P$1*'Delkostnadsindekser 2023'!J104*'Delkostnadsindekser 2023'!$L104/1000</f>
        <v>0</v>
      </c>
      <c r="R104" s="21">
        <f>+R$1*'Delkostnadsindekser 2023'!C104*'Delkostnadsindekser 2023'!$L104/1000</f>
        <v>0</v>
      </c>
    </row>
    <row r="105" spans="1:18">
      <c r="A105" s="4">
        <v>3007</v>
      </c>
      <c r="B105" s="1" t="s">
        <v>76</v>
      </c>
      <c r="D105" s="21">
        <f>+D$1*'Delkostnadsindekser 2023'!D105*'Delkostnadsindekser 2023'!$L105/1000</f>
        <v>0</v>
      </c>
      <c r="F105" s="21">
        <f>+F$1*'Delkostnadsindekser 2023'!E105*'Delkostnadsindekser 2023'!$L105/1000</f>
        <v>0</v>
      </c>
      <c r="H105" s="21">
        <f>+H$1*'Delkostnadsindekser 2023'!F105*'Delkostnadsindekser 2023'!$L105/1000</f>
        <v>0</v>
      </c>
      <c r="J105" s="21">
        <f>+J$1*'Delkostnadsindekser 2023'!G105*'Delkostnadsindekser 2023'!$L105/1000</f>
        <v>0</v>
      </c>
      <c r="L105" s="21">
        <f>+L$1*'Delkostnadsindekser 2023'!H105*'Delkostnadsindekser 2023'!$L105/1000</f>
        <v>0</v>
      </c>
      <c r="N105" s="21">
        <f>+N$1*'Delkostnadsindekser 2023'!I105*'Delkostnadsindekser 2023'!$L105/1000</f>
        <v>0</v>
      </c>
      <c r="P105" s="21">
        <f>+P$1*'Delkostnadsindekser 2023'!J105*'Delkostnadsindekser 2023'!$L105/1000</f>
        <v>0</v>
      </c>
      <c r="R105" s="21">
        <f>+R$1*'Delkostnadsindekser 2023'!C105*'Delkostnadsindekser 2023'!$L105/1000</f>
        <v>0</v>
      </c>
    </row>
    <row r="106" spans="1:18">
      <c r="A106" s="4">
        <v>3011</v>
      </c>
      <c r="B106" s="1" t="s">
        <v>5</v>
      </c>
      <c r="D106" s="21">
        <f>+D$1*'Delkostnadsindekser 2023'!D106*'Delkostnadsindekser 2023'!$L106/1000</f>
        <v>0</v>
      </c>
      <c r="F106" s="21">
        <f>+F$1*'Delkostnadsindekser 2023'!E106*'Delkostnadsindekser 2023'!$L106/1000</f>
        <v>0</v>
      </c>
      <c r="H106" s="21">
        <f>+H$1*'Delkostnadsindekser 2023'!F106*'Delkostnadsindekser 2023'!$L106/1000</f>
        <v>0</v>
      </c>
      <c r="J106" s="21">
        <f>+J$1*'Delkostnadsindekser 2023'!G106*'Delkostnadsindekser 2023'!$L106/1000</f>
        <v>0</v>
      </c>
      <c r="L106" s="21">
        <f>+L$1*'Delkostnadsindekser 2023'!H106*'Delkostnadsindekser 2023'!$L106/1000</f>
        <v>0</v>
      </c>
      <c r="N106" s="21">
        <f>+N$1*'Delkostnadsindekser 2023'!I106*'Delkostnadsindekser 2023'!$L106/1000</f>
        <v>0</v>
      </c>
      <c r="P106" s="21">
        <f>+P$1*'Delkostnadsindekser 2023'!J106*'Delkostnadsindekser 2023'!$L106/1000</f>
        <v>0</v>
      </c>
      <c r="R106" s="21">
        <f>+R$1*'Delkostnadsindekser 2023'!C106*'Delkostnadsindekser 2023'!$L106/1000</f>
        <v>0</v>
      </c>
    </row>
    <row r="107" spans="1:18">
      <c r="A107" s="4">
        <v>3012</v>
      </c>
      <c r="B107" s="1" t="s">
        <v>6</v>
      </c>
      <c r="D107" s="21">
        <f>+D$1*'Delkostnadsindekser 2023'!D107*'Delkostnadsindekser 2023'!$L107/1000</f>
        <v>0</v>
      </c>
      <c r="F107" s="21">
        <f>+F$1*'Delkostnadsindekser 2023'!E107*'Delkostnadsindekser 2023'!$L107/1000</f>
        <v>0</v>
      </c>
      <c r="H107" s="21">
        <f>+H$1*'Delkostnadsindekser 2023'!F107*'Delkostnadsindekser 2023'!$L107/1000</f>
        <v>0</v>
      </c>
      <c r="J107" s="21">
        <f>+J$1*'Delkostnadsindekser 2023'!G107*'Delkostnadsindekser 2023'!$L107/1000</f>
        <v>0</v>
      </c>
      <c r="L107" s="21">
        <f>+L$1*'Delkostnadsindekser 2023'!H107*'Delkostnadsindekser 2023'!$L107/1000</f>
        <v>0</v>
      </c>
      <c r="N107" s="21">
        <f>+N$1*'Delkostnadsindekser 2023'!I107*'Delkostnadsindekser 2023'!$L107/1000</f>
        <v>0</v>
      </c>
      <c r="P107" s="21">
        <f>+P$1*'Delkostnadsindekser 2023'!J107*'Delkostnadsindekser 2023'!$L107/1000</f>
        <v>0</v>
      </c>
      <c r="R107" s="21">
        <f>+R$1*'Delkostnadsindekser 2023'!C107*'Delkostnadsindekser 2023'!$L107/1000</f>
        <v>0</v>
      </c>
    </row>
    <row r="108" spans="1:18">
      <c r="A108" s="4">
        <v>3013</v>
      </c>
      <c r="B108" s="1" t="s">
        <v>7</v>
      </c>
      <c r="D108" s="21">
        <f>+D$1*'Delkostnadsindekser 2023'!D108*'Delkostnadsindekser 2023'!$L108/1000</f>
        <v>0</v>
      </c>
      <c r="F108" s="21">
        <f>+F$1*'Delkostnadsindekser 2023'!E108*'Delkostnadsindekser 2023'!$L108/1000</f>
        <v>0</v>
      </c>
      <c r="H108" s="21">
        <f>+H$1*'Delkostnadsindekser 2023'!F108*'Delkostnadsindekser 2023'!$L108/1000</f>
        <v>0</v>
      </c>
      <c r="J108" s="21">
        <f>+J$1*'Delkostnadsindekser 2023'!G108*'Delkostnadsindekser 2023'!$L108/1000</f>
        <v>0</v>
      </c>
      <c r="L108" s="21">
        <f>+L$1*'Delkostnadsindekser 2023'!H108*'Delkostnadsindekser 2023'!$L108/1000</f>
        <v>0</v>
      </c>
      <c r="N108" s="21">
        <f>+N$1*'Delkostnadsindekser 2023'!I108*'Delkostnadsindekser 2023'!$L108/1000</f>
        <v>0</v>
      </c>
      <c r="P108" s="21">
        <f>+P$1*'Delkostnadsindekser 2023'!J108*'Delkostnadsindekser 2023'!$L108/1000</f>
        <v>0</v>
      </c>
      <c r="R108" s="21">
        <f>+R$1*'Delkostnadsindekser 2023'!C108*'Delkostnadsindekser 2023'!$L108/1000</f>
        <v>0</v>
      </c>
    </row>
    <row r="109" spans="1:18">
      <c r="A109" s="4">
        <v>3014</v>
      </c>
      <c r="B109" s="1" t="s">
        <v>361</v>
      </c>
      <c r="D109" s="21">
        <f>+D$1*'Delkostnadsindekser 2023'!D109*'Delkostnadsindekser 2023'!$L109/1000</f>
        <v>0</v>
      </c>
      <c r="F109" s="21">
        <f>+F$1*'Delkostnadsindekser 2023'!E109*'Delkostnadsindekser 2023'!$L109/1000</f>
        <v>0</v>
      </c>
      <c r="H109" s="21">
        <f>+H$1*'Delkostnadsindekser 2023'!F109*'Delkostnadsindekser 2023'!$L109/1000</f>
        <v>0</v>
      </c>
      <c r="J109" s="21">
        <f>+J$1*'Delkostnadsindekser 2023'!G109*'Delkostnadsindekser 2023'!$L109/1000</f>
        <v>0</v>
      </c>
      <c r="L109" s="21">
        <f>+L$1*'Delkostnadsindekser 2023'!H109*'Delkostnadsindekser 2023'!$L109/1000</f>
        <v>0</v>
      </c>
      <c r="N109" s="21">
        <f>+N$1*'Delkostnadsindekser 2023'!I109*'Delkostnadsindekser 2023'!$L109/1000</f>
        <v>0</v>
      </c>
      <c r="P109" s="21">
        <f>+P$1*'Delkostnadsindekser 2023'!J109*'Delkostnadsindekser 2023'!$L109/1000</f>
        <v>0</v>
      </c>
      <c r="R109" s="21">
        <f>+R$1*'Delkostnadsindekser 2023'!C109*'Delkostnadsindekser 2023'!$L109/1000</f>
        <v>0</v>
      </c>
    </row>
    <row r="110" spans="1:18">
      <c r="A110" s="4">
        <v>3015</v>
      </c>
      <c r="B110" s="1" t="s">
        <v>8</v>
      </c>
      <c r="D110" s="21">
        <f>+D$1*'Delkostnadsindekser 2023'!D110*'Delkostnadsindekser 2023'!$L110/1000</f>
        <v>0</v>
      </c>
      <c r="F110" s="21">
        <f>+F$1*'Delkostnadsindekser 2023'!E110*'Delkostnadsindekser 2023'!$L110/1000</f>
        <v>0</v>
      </c>
      <c r="H110" s="21">
        <f>+H$1*'Delkostnadsindekser 2023'!F110*'Delkostnadsindekser 2023'!$L110/1000</f>
        <v>0</v>
      </c>
      <c r="J110" s="21">
        <f>+J$1*'Delkostnadsindekser 2023'!G110*'Delkostnadsindekser 2023'!$L110/1000</f>
        <v>0</v>
      </c>
      <c r="L110" s="21">
        <f>+L$1*'Delkostnadsindekser 2023'!H110*'Delkostnadsindekser 2023'!$L110/1000</f>
        <v>0</v>
      </c>
      <c r="N110" s="21">
        <f>+N$1*'Delkostnadsindekser 2023'!I110*'Delkostnadsindekser 2023'!$L110/1000</f>
        <v>0</v>
      </c>
      <c r="P110" s="21">
        <f>+P$1*'Delkostnadsindekser 2023'!J110*'Delkostnadsindekser 2023'!$L110/1000</f>
        <v>0</v>
      </c>
      <c r="R110" s="21">
        <f>+R$1*'Delkostnadsindekser 2023'!C110*'Delkostnadsindekser 2023'!$L110/1000</f>
        <v>0</v>
      </c>
    </row>
    <row r="111" spans="1:18">
      <c r="A111" s="4">
        <v>3016</v>
      </c>
      <c r="B111" s="1" t="s">
        <v>9</v>
      </c>
      <c r="D111" s="21">
        <f>+D$1*'Delkostnadsindekser 2023'!D111*'Delkostnadsindekser 2023'!$L111/1000</f>
        <v>0</v>
      </c>
      <c r="F111" s="21">
        <f>+F$1*'Delkostnadsindekser 2023'!E111*'Delkostnadsindekser 2023'!$L111/1000</f>
        <v>0</v>
      </c>
      <c r="H111" s="21">
        <f>+H$1*'Delkostnadsindekser 2023'!F111*'Delkostnadsindekser 2023'!$L111/1000</f>
        <v>0</v>
      </c>
      <c r="J111" s="21">
        <f>+J$1*'Delkostnadsindekser 2023'!G111*'Delkostnadsindekser 2023'!$L111/1000</f>
        <v>0</v>
      </c>
      <c r="L111" s="21">
        <f>+L$1*'Delkostnadsindekser 2023'!H111*'Delkostnadsindekser 2023'!$L111/1000</f>
        <v>0</v>
      </c>
      <c r="N111" s="21">
        <f>+N$1*'Delkostnadsindekser 2023'!I111*'Delkostnadsindekser 2023'!$L111/1000</f>
        <v>0</v>
      </c>
      <c r="P111" s="21">
        <f>+P$1*'Delkostnadsindekser 2023'!J111*'Delkostnadsindekser 2023'!$L111/1000</f>
        <v>0</v>
      </c>
      <c r="R111" s="21">
        <f>+R$1*'Delkostnadsindekser 2023'!C111*'Delkostnadsindekser 2023'!$L111/1000</f>
        <v>0</v>
      </c>
    </row>
    <row r="112" spans="1:18">
      <c r="A112" s="4">
        <v>3017</v>
      </c>
      <c r="B112" s="1" t="s">
        <v>10</v>
      </c>
      <c r="D112" s="21">
        <f>+D$1*'Delkostnadsindekser 2023'!D112*'Delkostnadsindekser 2023'!$L112/1000</f>
        <v>0</v>
      </c>
      <c r="F112" s="21">
        <f>+F$1*'Delkostnadsindekser 2023'!E112*'Delkostnadsindekser 2023'!$L112/1000</f>
        <v>0</v>
      </c>
      <c r="H112" s="21">
        <f>+H$1*'Delkostnadsindekser 2023'!F112*'Delkostnadsindekser 2023'!$L112/1000</f>
        <v>0</v>
      </c>
      <c r="J112" s="21">
        <f>+J$1*'Delkostnadsindekser 2023'!G112*'Delkostnadsindekser 2023'!$L112/1000</f>
        <v>0</v>
      </c>
      <c r="L112" s="21">
        <f>+L$1*'Delkostnadsindekser 2023'!H112*'Delkostnadsindekser 2023'!$L112/1000</f>
        <v>0</v>
      </c>
      <c r="N112" s="21">
        <f>+N$1*'Delkostnadsindekser 2023'!I112*'Delkostnadsindekser 2023'!$L112/1000</f>
        <v>0</v>
      </c>
      <c r="P112" s="21">
        <f>+P$1*'Delkostnadsindekser 2023'!J112*'Delkostnadsindekser 2023'!$L112/1000</f>
        <v>0</v>
      </c>
      <c r="R112" s="21">
        <f>+R$1*'Delkostnadsindekser 2023'!C112*'Delkostnadsindekser 2023'!$L112/1000</f>
        <v>0</v>
      </c>
    </row>
    <row r="113" spans="1:18">
      <c r="A113" s="4">
        <v>3018</v>
      </c>
      <c r="B113" s="1" t="s">
        <v>11</v>
      </c>
      <c r="D113" s="21">
        <f>+D$1*'Delkostnadsindekser 2023'!D113*'Delkostnadsindekser 2023'!$L113/1000</f>
        <v>0</v>
      </c>
      <c r="F113" s="21">
        <f>+F$1*'Delkostnadsindekser 2023'!E113*'Delkostnadsindekser 2023'!$L113/1000</f>
        <v>0</v>
      </c>
      <c r="H113" s="21">
        <f>+H$1*'Delkostnadsindekser 2023'!F113*'Delkostnadsindekser 2023'!$L113/1000</f>
        <v>0</v>
      </c>
      <c r="J113" s="21">
        <f>+J$1*'Delkostnadsindekser 2023'!G113*'Delkostnadsindekser 2023'!$L113/1000</f>
        <v>0</v>
      </c>
      <c r="L113" s="21">
        <f>+L$1*'Delkostnadsindekser 2023'!H113*'Delkostnadsindekser 2023'!$L113/1000</f>
        <v>0</v>
      </c>
      <c r="N113" s="21">
        <f>+N$1*'Delkostnadsindekser 2023'!I113*'Delkostnadsindekser 2023'!$L113/1000</f>
        <v>0</v>
      </c>
      <c r="P113" s="21">
        <f>+P$1*'Delkostnadsindekser 2023'!J113*'Delkostnadsindekser 2023'!$L113/1000</f>
        <v>0</v>
      </c>
      <c r="R113" s="21">
        <f>+R$1*'Delkostnadsindekser 2023'!C113*'Delkostnadsindekser 2023'!$L113/1000</f>
        <v>0</v>
      </c>
    </row>
    <row r="114" spans="1:18">
      <c r="A114" s="4">
        <v>3019</v>
      </c>
      <c r="B114" s="1" t="s">
        <v>12</v>
      </c>
      <c r="D114" s="21">
        <f>+D$1*'Delkostnadsindekser 2023'!D114*'Delkostnadsindekser 2023'!$L114/1000</f>
        <v>0</v>
      </c>
      <c r="F114" s="21">
        <f>+F$1*'Delkostnadsindekser 2023'!E114*'Delkostnadsindekser 2023'!$L114/1000</f>
        <v>0</v>
      </c>
      <c r="H114" s="21">
        <f>+H$1*'Delkostnadsindekser 2023'!F114*'Delkostnadsindekser 2023'!$L114/1000</f>
        <v>0</v>
      </c>
      <c r="J114" s="21">
        <f>+J$1*'Delkostnadsindekser 2023'!G114*'Delkostnadsindekser 2023'!$L114/1000</f>
        <v>0</v>
      </c>
      <c r="L114" s="21">
        <f>+L$1*'Delkostnadsindekser 2023'!H114*'Delkostnadsindekser 2023'!$L114/1000</f>
        <v>0</v>
      </c>
      <c r="N114" s="21">
        <f>+N$1*'Delkostnadsindekser 2023'!I114*'Delkostnadsindekser 2023'!$L114/1000</f>
        <v>0</v>
      </c>
      <c r="P114" s="21">
        <f>+P$1*'Delkostnadsindekser 2023'!J114*'Delkostnadsindekser 2023'!$L114/1000</f>
        <v>0</v>
      </c>
      <c r="R114" s="21">
        <f>+R$1*'Delkostnadsindekser 2023'!C114*'Delkostnadsindekser 2023'!$L114/1000</f>
        <v>0</v>
      </c>
    </row>
    <row r="115" spans="1:18">
      <c r="A115" s="4">
        <v>3020</v>
      </c>
      <c r="B115" s="1" t="s">
        <v>362</v>
      </c>
      <c r="D115" s="21">
        <f>+D$1*'Delkostnadsindekser 2023'!D115*'Delkostnadsindekser 2023'!$L115/1000</f>
        <v>0</v>
      </c>
      <c r="F115" s="21">
        <f>+F$1*'Delkostnadsindekser 2023'!E115*'Delkostnadsindekser 2023'!$L115/1000</f>
        <v>0</v>
      </c>
      <c r="H115" s="21">
        <f>+H$1*'Delkostnadsindekser 2023'!F115*'Delkostnadsindekser 2023'!$L115/1000</f>
        <v>0</v>
      </c>
      <c r="J115" s="21">
        <f>+J$1*'Delkostnadsindekser 2023'!G115*'Delkostnadsindekser 2023'!$L115/1000</f>
        <v>0</v>
      </c>
      <c r="L115" s="21">
        <f>+L$1*'Delkostnadsindekser 2023'!H115*'Delkostnadsindekser 2023'!$L115/1000</f>
        <v>0</v>
      </c>
      <c r="N115" s="21">
        <f>+N$1*'Delkostnadsindekser 2023'!I115*'Delkostnadsindekser 2023'!$L115/1000</f>
        <v>0</v>
      </c>
      <c r="P115" s="21">
        <f>+P$1*'Delkostnadsindekser 2023'!J115*'Delkostnadsindekser 2023'!$L115/1000</f>
        <v>0</v>
      </c>
      <c r="R115" s="21">
        <f>+R$1*'Delkostnadsindekser 2023'!C115*'Delkostnadsindekser 2023'!$L115/1000</f>
        <v>0</v>
      </c>
    </row>
    <row r="116" spans="1:18">
      <c r="A116" s="4">
        <v>3021</v>
      </c>
      <c r="B116" s="1" t="s">
        <v>13</v>
      </c>
      <c r="D116" s="21">
        <f>+D$1*'Delkostnadsindekser 2023'!D116*'Delkostnadsindekser 2023'!$L116/1000</f>
        <v>0</v>
      </c>
      <c r="F116" s="21">
        <f>+F$1*'Delkostnadsindekser 2023'!E116*'Delkostnadsindekser 2023'!$L116/1000</f>
        <v>0</v>
      </c>
      <c r="H116" s="21">
        <f>+H$1*'Delkostnadsindekser 2023'!F116*'Delkostnadsindekser 2023'!$L116/1000</f>
        <v>0</v>
      </c>
      <c r="J116" s="21">
        <f>+J$1*'Delkostnadsindekser 2023'!G116*'Delkostnadsindekser 2023'!$L116/1000</f>
        <v>0</v>
      </c>
      <c r="L116" s="21">
        <f>+L$1*'Delkostnadsindekser 2023'!H116*'Delkostnadsindekser 2023'!$L116/1000</f>
        <v>0</v>
      </c>
      <c r="N116" s="21">
        <f>+N$1*'Delkostnadsindekser 2023'!I116*'Delkostnadsindekser 2023'!$L116/1000</f>
        <v>0</v>
      </c>
      <c r="P116" s="21">
        <f>+P$1*'Delkostnadsindekser 2023'!J116*'Delkostnadsindekser 2023'!$L116/1000</f>
        <v>0</v>
      </c>
      <c r="R116" s="21">
        <f>+R$1*'Delkostnadsindekser 2023'!C116*'Delkostnadsindekser 2023'!$L116/1000</f>
        <v>0</v>
      </c>
    </row>
    <row r="117" spans="1:18">
      <c r="A117" s="4">
        <v>3022</v>
      </c>
      <c r="B117" s="1" t="s">
        <v>14</v>
      </c>
      <c r="D117" s="21">
        <f>+D$1*'Delkostnadsindekser 2023'!D117*'Delkostnadsindekser 2023'!$L117/1000</f>
        <v>0</v>
      </c>
      <c r="F117" s="21">
        <f>+F$1*'Delkostnadsindekser 2023'!E117*'Delkostnadsindekser 2023'!$L117/1000</f>
        <v>0</v>
      </c>
      <c r="H117" s="21">
        <f>+H$1*'Delkostnadsindekser 2023'!F117*'Delkostnadsindekser 2023'!$L117/1000</f>
        <v>0</v>
      </c>
      <c r="J117" s="21">
        <f>+J$1*'Delkostnadsindekser 2023'!G117*'Delkostnadsindekser 2023'!$L117/1000</f>
        <v>0</v>
      </c>
      <c r="L117" s="21">
        <f>+L$1*'Delkostnadsindekser 2023'!H117*'Delkostnadsindekser 2023'!$L117/1000</f>
        <v>0</v>
      </c>
      <c r="N117" s="21">
        <f>+N$1*'Delkostnadsindekser 2023'!I117*'Delkostnadsindekser 2023'!$L117/1000</f>
        <v>0</v>
      </c>
      <c r="P117" s="21">
        <f>+P$1*'Delkostnadsindekser 2023'!J117*'Delkostnadsindekser 2023'!$L117/1000</f>
        <v>0</v>
      </c>
      <c r="R117" s="21">
        <f>+R$1*'Delkostnadsindekser 2023'!C117*'Delkostnadsindekser 2023'!$L117/1000</f>
        <v>0</v>
      </c>
    </row>
    <row r="118" spans="1:18">
      <c r="A118" s="4">
        <v>3023</v>
      </c>
      <c r="B118" s="1" t="s">
        <v>15</v>
      </c>
      <c r="D118" s="21">
        <f>+D$1*'Delkostnadsindekser 2023'!D118*'Delkostnadsindekser 2023'!$L118/1000</f>
        <v>0</v>
      </c>
      <c r="F118" s="21">
        <f>+F$1*'Delkostnadsindekser 2023'!E118*'Delkostnadsindekser 2023'!$L118/1000</f>
        <v>0</v>
      </c>
      <c r="H118" s="21">
        <f>+H$1*'Delkostnadsindekser 2023'!F118*'Delkostnadsindekser 2023'!$L118/1000</f>
        <v>0</v>
      </c>
      <c r="J118" s="21">
        <f>+J$1*'Delkostnadsindekser 2023'!G118*'Delkostnadsindekser 2023'!$L118/1000</f>
        <v>0</v>
      </c>
      <c r="L118" s="21">
        <f>+L$1*'Delkostnadsindekser 2023'!H118*'Delkostnadsindekser 2023'!$L118/1000</f>
        <v>0</v>
      </c>
      <c r="N118" s="21">
        <f>+N$1*'Delkostnadsindekser 2023'!I118*'Delkostnadsindekser 2023'!$L118/1000</f>
        <v>0</v>
      </c>
      <c r="P118" s="21">
        <f>+P$1*'Delkostnadsindekser 2023'!J118*'Delkostnadsindekser 2023'!$L118/1000</f>
        <v>0</v>
      </c>
      <c r="R118" s="21">
        <f>+R$1*'Delkostnadsindekser 2023'!C118*'Delkostnadsindekser 2023'!$L118/1000</f>
        <v>0</v>
      </c>
    </row>
    <row r="119" spans="1:18">
      <c r="A119" s="4">
        <v>3024</v>
      </c>
      <c r="B119" s="1" t="s">
        <v>16</v>
      </c>
      <c r="D119" s="21">
        <f>+D$1*'Delkostnadsindekser 2023'!D119*'Delkostnadsindekser 2023'!$L119/1000</f>
        <v>0</v>
      </c>
      <c r="F119" s="21">
        <f>+F$1*'Delkostnadsindekser 2023'!E119*'Delkostnadsindekser 2023'!$L119/1000</f>
        <v>0</v>
      </c>
      <c r="H119" s="21">
        <f>+H$1*'Delkostnadsindekser 2023'!F119*'Delkostnadsindekser 2023'!$L119/1000</f>
        <v>0</v>
      </c>
      <c r="J119" s="21">
        <f>+J$1*'Delkostnadsindekser 2023'!G119*'Delkostnadsindekser 2023'!$L119/1000</f>
        <v>0</v>
      </c>
      <c r="L119" s="21">
        <f>+L$1*'Delkostnadsindekser 2023'!H119*'Delkostnadsindekser 2023'!$L119/1000</f>
        <v>0</v>
      </c>
      <c r="N119" s="21">
        <f>+N$1*'Delkostnadsindekser 2023'!I119*'Delkostnadsindekser 2023'!$L119/1000</f>
        <v>0</v>
      </c>
      <c r="P119" s="21">
        <f>+P$1*'Delkostnadsindekser 2023'!J119*'Delkostnadsindekser 2023'!$L119/1000</f>
        <v>0</v>
      </c>
      <c r="R119" s="21">
        <f>+R$1*'Delkostnadsindekser 2023'!C119*'Delkostnadsindekser 2023'!$L119/1000</f>
        <v>0</v>
      </c>
    </row>
    <row r="120" spans="1:18">
      <c r="A120" s="4">
        <v>3025</v>
      </c>
      <c r="B120" s="1" t="s">
        <v>363</v>
      </c>
      <c r="D120" s="21">
        <f>+D$1*'Delkostnadsindekser 2023'!D120*'Delkostnadsindekser 2023'!$L120/1000</f>
        <v>0</v>
      </c>
      <c r="F120" s="21">
        <f>+F$1*'Delkostnadsindekser 2023'!E120*'Delkostnadsindekser 2023'!$L120/1000</f>
        <v>0</v>
      </c>
      <c r="H120" s="21">
        <f>+H$1*'Delkostnadsindekser 2023'!F120*'Delkostnadsindekser 2023'!$L120/1000</f>
        <v>0</v>
      </c>
      <c r="J120" s="21">
        <f>+J$1*'Delkostnadsindekser 2023'!G120*'Delkostnadsindekser 2023'!$L120/1000</f>
        <v>0</v>
      </c>
      <c r="L120" s="21">
        <f>+L$1*'Delkostnadsindekser 2023'!H120*'Delkostnadsindekser 2023'!$L120/1000</f>
        <v>0</v>
      </c>
      <c r="N120" s="21">
        <f>+N$1*'Delkostnadsindekser 2023'!I120*'Delkostnadsindekser 2023'!$L120/1000</f>
        <v>0</v>
      </c>
      <c r="P120" s="21">
        <f>+P$1*'Delkostnadsindekser 2023'!J120*'Delkostnadsindekser 2023'!$L120/1000</f>
        <v>0</v>
      </c>
      <c r="R120" s="21">
        <f>+R$1*'Delkostnadsindekser 2023'!C120*'Delkostnadsindekser 2023'!$L120/1000</f>
        <v>0</v>
      </c>
    </row>
    <row r="121" spans="1:18">
      <c r="A121" s="4">
        <v>3026</v>
      </c>
      <c r="B121" s="1" t="s">
        <v>364</v>
      </c>
      <c r="D121" s="21">
        <f>+D$1*'Delkostnadsindekser 2023'!D121*'Delkostnadsindekser 2023'!$L121/1000</f>
        <v>0</v>
      </c>
      <c r="F121" s="21">
        <f>+F$1*'Delkostnadsindekser 2023'!E121*'Delkostnadsindekser 2023'!$L121/1000</f>
        <v>0</v>
      </c>
      <c r="H121" s="21">
        <f>+H$1*'Delkostnadsindekser 2023'!F121*'Delkostnadsindekser 2023'!$L121/1000</f>
        <v>0</v>
      </c>
      <c r="J121" s="21">
        <f>+J$1*'Delkostnadsindekser 2023'!G121*'Delkostnadsindekser 2023'!$L121/1000</f>
        <v>0</v>
      </c>
      <c r="L121" s="21">
        <f>+L$1*'Delkostnadsindekser 2023'!H121*'Delkostnadsindekser 2023'!$L121/1000</f>
        <v>0</v>
      </c>
      <c r="N121" s="21">
        <f>+N$1*'Delkostnadsindekser 2023'!I121*'Delkostnadsindekser 2023'!$L121/1000</f>
        <v>0</v>
      </c>
      <c r="P121" s="21">
        <f>+P$1*'Delkostnadsindekser 2023'!J121*'Delkostnadsindekser 2023'!$L121/1000</f>
        <v>0</v>
      </c>
      <c r="R121" s="21">
        <f>+R$1*'Delkostnadsindekser 2023'!C121*'Delkostnadsindekser 2023'!$L121/1000</f>
        <v>0</v>
      </c>
    </row>
    <row r="122" spans="1:18">
      <c r="A122" s="4">
        <v>3027</v>
      </c>
      <c r="B122" s="1" t="s">
        <v>17</v>
      </c>
      <c r="D122" s="21">
        <f>+D$1*'Delkostnadsindekser 2023'!D122*'Delkostnadsindekser 2023'!$L122/1000</f>
        <v>0</v>
      </c>
      <c r="F122" s="21">
        <f>+F$1*'Delkostnadsindekser 2023'!E122*'Delkostnadsindekser 2023'!$L122/1000</f>
        <v>0</v>
      </c>
      <c r="H122" s="21">
        <f>+H$1*'Delkostnadsindekser 2023'!F122*'Delkostnadsindekser 2023'!$L122/1000</f>
        <v>0</v>
      </c>
      <c r="J122" s="21">
        <f>+J$1*'Delkostnadsindekser 2023'!G122*'Delkostnadsindekser 2023'!$L122/1000</f>
        <v>0</v>
      </c>
      <c r="L122" s="21">
        <f>+L$1*'Delkostnadsindekser 2023'!H122*'Delkostnadsindekser 2023'!$L122/1000</f>
        <v>0</v>
      </c>
      <c r="N122" s="21">
        <f>+N$1*'Delkostnadsindekser 2023'!I122*'Delkostnadsindekser 2023'!$L122/1000</f>
        <v>0</v>
      </c>
      <c r="P122" s="21">
        <f>+P$1*'Delkostnadsindekser 2023'!J122*'Delkostnadsindekser 2023'!$L122/1000</f>
        <v>0</v>
      </c>
      <c r="R122" s="21">
        <f>+R$1*'Delkostnadsindekser 2023'!C122*'Delkostnadsindekser 2023'!$L122/1000</f>
        <v>0</v>
      </c>
    </row>
    <row r="123" spans="1:18">
      <c r="A123" s="4">
        <v>3028</v>
      </c>
      <c r="B123" s="1" t="s">
        <v>18</v>
      </c>
      <c r="D123" s="21">
        <f>+D$1*'Delkostnadsindekser 2023'!D123*'Delkostnadsindekser 2023'!$L123/1000</f>
        <v>0</v>
      </c>
      <c r="F123" s="21">
        <f>+F$1*'Delkostnadsindekser 2023'!E123*'Delkostnadsindekser 2023'!$L123/1000</f>
        <v>0</v>
      </c>
      <c r="H123" s="21">
        <f>+H$1*'Delkostnadsindekser 2023'!F123*'Delkostnadsindekser 2023'!$L123/1000</f>
        <v>0</v>
      </c>
      <c r="J123" s="21">
        <f>+J$1*'Delkostnadsindekser 2023'!G123*'Delkostnadsindekser 2023'!$L123/1000</f>
        <v>0</v>
      </c>
      <c r="L123" s="21">
        <f>+L$1*'Delkostnadsindekser 2023'!H123*'Delkostnadsindekser 2023'!$L123/1000</f>
        <v>0</v>
      </c>
      <c r="N123" s="21">
        <f>+N$1*'Delkostnadsindekser 2023'!I123*'Delkostnadsindekser 2023'!$L123/1000</f>
        <v>0</v>
      </c>
      <c r="P123" s="21">
        <f>+P$1*'Delkostnadsindekser 2023'!J123*'Delkostnadsindekser 2023'!$L123/1000</f>
        <v>0</v>
      </c>
      <c r="R123" s="21">
        <f>+R$1*'Delkostnadsindekser 2023'!C123*'Delkostnadsindekser 2023'!$L123/1000</f>
        <v>0</v>
      </c>
    </row>
    <row r="124" spans="1:18">
      <c r="A124" s="4">
        <v>3029</v>
      </c>
      <c r="B124" s="1" t="s">
        <v>19</v>
      </c>
      <c r="D124" s="21">
        <f>+D$1*'Delkostnadsindekser 2023'!D124*'Delkostnadsindekser 2023'!$L124/1000</f>
        <v>0</v>
      </c>
      <c r="F124" s="21">
        <f>+F$1*'Delkostnadsindekser 2023'!E124*'Delkostnadsindekser 2023'!$L124/1000</f>
        <v>0</v>
      </c>
      <c r="H124" s="21">
        <f>+H$1*'Delkostnadsindekser 2023'!F124*'Delkostnadsindekser 2023'!$L124/1000</f>
        <v>0</v>
      </c>
      <c r="J124" s="21">
        <f>+J$1*'Delkostnadsindekser 2023'!G124*'Delkostnadsindekser 2023'!$L124/1000</f>
        <v>0</v>
      </c>
      <c r="L124" s="21">
        <f>+L$1*'Delkostnadsindekser 2023'!H124*'Delkostnadsindekser 2023'!$L124/1000</f>
        <v>0</v>
      </c>
      <c r="N124" s="21">
        <f>+N$1*'Delkostnadsindekser 2023'!I124*'Delkostnadsindekser 2023'!$L124/1000</f>
        <v>0</v>
      </c>
      <c r="P124" s="21">
        <f>+P$1*'Delkostnadsindekser 2023'!J124*'Delkostnadsindekser 2023'!$L124/1000</f>
        <v>0</v>
      </c>
      <c r="R124" s="21">
        <f>+R$1*'Delkostnadsindekser 2023'!C124*'Delkostnadsindekser 2023'!$L124/1000</f>
        <v>0</v>
      </c>
    </row>
    <row r="125" spans="1:18">
      <c r="A125" s="4">
        <v>3030</v>
      </c>
      <c r="B125" s="1" t="s">
        <v>365</v>
      </c>
      <c r="D125" s="21">
        <f>+D$1*'Delkostnadsindekser 2023'!D125*'Delkostnadsindekser 2023'!$L125/1000</f>
        <v>0</v>
      </c>
      <c r="F125" s="21">
        <f>+F$1*'Delkostnadsindekser 2023'!E125*'Delkostnadsindekser 2023'!$L125/1000</f>
        <v>0</v>
      </c>
      <c r="H125" s="21">
        <f>+H$1*'Delkostnadsindekser 2023'!F125*'Delkostnadsindekser 2023'!$L125/1000</f>
        <v>0</v>
      </c>
      <c r="J125" s="21">
        <f>+J$1*'Delkostnadsindekser 2023'!G125*'Delkostnadsindekser 2023'!$L125/1000</f>
        <v>0</v>
      </c>
      <c r="L125" s="21">
        <f>+L$1*'Delkostnadsindekser 2023'!H125*'Delkostnadsindekser 2023'!$L125/1000</f>
        <v>0</v>
      </c>
      <c r="N125" s="21">
        <f>+N$1*'Delkostnadsindekser 2023'!I125*'Delkostnadsindekser 2023'!$L125/1000</f>
        <v>0</v>
      </c>
      <c r="P125" s="21">
        <f>+P$1*'Delkostnadsindekser 2023'!J125*'Delkostnadsindekser 2023'!$L125/1000</f>
        <v>0</v>
      </c>
      <c r="R125" s="21">
        <f>+R$1*'Delkostnadsindekser 2023'!C125*'Delkostnadsindekser 2023'!$L125/1000</f>
        <v>0</v>
      </c>
    </row>
    <row r="126" spans="1:18">
      <c r="A126" s="4">
        <v>3031</v>
      </c>
      <c r="B126" s="1" t="s">
        <v>20</v>
      </c>
      <c r="D126" s="21">
        <f>+D$1*'Delkostnadsindekser 2023'!D126*'Delkostnadsindekser 2023'!$L126/1000</f>
        <v>0</v>
      </c>
      <c r="F126" s="21">
        <f>+F$1*'Delkostnadsindekser 2023'!E126*'Delkostnadsindekser 2023'!$L126/1000</f>
        <v>0</v>
      </c>
      <c r="H126" s="21">
        <f>+H$1*'Delkostnadsindekser 2023'!F126*'Delkostnadsindekser 2023'!$L126/1000</f>
        <v>0</v>
      </c>
      <c r="J126" s="21">
        <f>+J$1*'Delkostnadsindekser 2023'!G126*'Delkostnadsindekser 2023'!$L126/1000</f>
        <v>0</v>
      </c>
      <c r="L126" s="21">
        <f>+L$1*'Delkostnadsindekser 2023'!H126*'Delkostnadsindekser 2023'!$L126/1000</f>
        <v>0</v>
      </c>
      <c r="N126" s="21">
        <f>+N$1*'Delkostnadsindekser 2023'!I126*'Delkostnadsindekser 2023'!$L126/1000</f>
        <v>0</v>
      </c>
      <c r="P126" s="21">
        <f>+P$1*'Delkostnadsindekser 2023'!J126*'Delkostnadsindekser 2023'!$L126/1000</f>
        <v>0</v>
      </c>
      <c r="R126" s="21">
        <f>+R$1*'Delkostnadsindekser 2023'!C126*'Delkostnadsindekser 2023'!$L126/1000</f>
        <v>0</v>
      </c>
    </row>
    <row r="127" spans="1:18">
      <c r="A127" s="4">
        <v>3032</v>
      </c>
      <c r="B127" s="1" t="s">
        <v>21</v>
      </c>
      <c r="D127" s="21">
        <f>+D$1*'Delkostnadsindekser 2023'!D127*'Delkostnadsindekser 2023'!$L127/1000</f>
        <v>0</v>
      </c>
      <c r="F127" s="21">
        <f>+F$1*'Delkostnadsindekser 2023'!E127*'Delkostnadsindekser 2023'!$L127/1000</f>
        <v>0</v>
      </c>
      <c r="H127" s="21">
        <f>+H$1*'Delkostnadsindekser 2023'!F127*'Delkostnadsindekser 2023'!$L127/1000</f>
        <v>0</v>
      </c>
      <c r="J127" s="21">
        <f>+J$1*'Delkostnadsindekser 2023'!G127*'Delkostnadsindekser 2023'!$L127/1000</f>
        <v>0</v>
      </c>
      <c r="L127" s="21">
        <f>+L$1*'Delkostnadsindekser 2023'!H127*'Delkostnadsindekser 2023'!$L127/1000</f>
        <v>0</v>
      </c>
      <c r="N127" s="21">
        <f>+N$1*'Delkostnadsindekser 2023'!I127*'Delkostnadsindekser 2023'!$L127/1000</f>
        <v>0</v>
      </c>
      <c r="P127" s="21">
        <f>+P$1*'Delkostnadsindekser 2023'!J127*'Delkostnadsindekser 2023'!$L127/1000</f>
        <v>0</v>
      </c>
      <c r="R127" s="21">
        <f>+R$1*'Delkostnadsindekser 2023'!C127*'Delkostnadsindekser 2023'!$L127/1000</f>
        <v>0</v>
      </c>
    </row>
    <row r="128" spans="1:18">
      <c r="A128" s="4">
        <v>3033</v>
      </c>
      <c r="B128" s="1" t="s">
        <v>22</v>
      </c>
      <c r="D128" s="21">
        <f>+D$1*'Delkostnadsindekser 2023'!D128*'Delkostnadsindekser 2023'!$L128/1000</f>
        <v>0</v>
      </c>
      <c r="F128" s="21">
        <f>+F$1*'Delkostnadsindekser 2023'!E128*'Delkostnadsindekser 2023'!$L128/1000</f>
        <v>0</v>
      </c>
      <c r="H128" s="21">
        <f>+H$1*'Delkostnadsindekser 2023'!F128*'Delkostnadsindekser 2023'!$L128/1000</f>
        <v>0</v>
      </c>
      <c r="J128" s="21">
        <f>+J$1*'Delkostnadsindekser 2023'!G128*'Delkostnadsindekser 2023'!$L128/1000</f>
        <v>0</v>
      </c>
      <c r="L128" s="21">
        <f>+L$1*'Delkostnadsindekser 2023'!H128*'Delkostnadsindekser 2023'!$L128/1000</f>
        <v>0</v>
      </c>
      <c r="N128" s="21">
        <f>+N$1*'Delkostnadsindekser 2023'!I128*'Delkostnadsindekser 2023'!$L128/1000</f>
        <v>0</v>
      </c>
      <c r="P128" s="21">
        <f>+P$1*'Delkostnadsindekser 2023'!J128*'Delkostnadsindekser 2023'!$L128/1000</f>
        <v>0</v>
      </c>
      <c r="R128" s="21">
        <f>+R$1*'Delkostnadsindekser 2023'!C128*'Delkostnadsindekser 2023'!$L128/1000</f>
        <v>0</v>
      </c>
    </row>
    <row r="129" spans="1:18">
      <c r="A129" s="4">
        <v>3034</v>
      </c>
      <c r="B129" s="1" t="s">
        <v>23</v>
      </c>
      <c r="D129" s="21">
        <f>+D$1*'Delkostnadsindekser 2023'!D129*'Delkostnadsindekser 2023'!$L129/1000</f>
        <v>0</v>
      </c>
      <c r="F129" s="21">
        <f>+F$1*'Delkostnadsindekser 2023'!E129*'Delkostnadsindekser 2023'!$L129/1000</f>
        <v>0</v>
      </c>
      <c r="H129" s="21">
        <f>+H$1*'Delkostnadsindekser 2023'!F129*'Delkostnadsindekser 2023'!$L129/1000</f>
        <v>0</v>
      </c>
      <c r="J129" s="21">
        <f>+J$1*'Delkostnadsindekser 2023'!G129*'Delkostnadsindekser 2023'!$L129/1000</f>
        <v>0</v>
      </c>
      <c r="L129" s="21">
        <f>+L$1*'Delkostnadsindekser 2023'!H129*'Delkostnadsindekser 2023'!$L129/1000</f>
        <v>0</v>
      </c>
      <c r="N129" s="21">
        <f>+N$1*'Delkostnadsindekser 2023'!I129*'Delkostnadsindekser 2023'!$L129/1000</f>
        <v>0</v>
      </c>
      <c r="P129" s="21">
        <f>+P$1*'Delkostnadsindekser 2023'!J129*'Delkostnadsindekser 2023'!$L129/1000</f>
        <v>0</v>
      </c>
      <c r="R129" s="21">
        <f>+R$1*'Delkostnadsindekser 2023'!C129*'Delkostnadsindekser 2023'!$L129/1000</f>
        <v>0</v>
      </c>
    </row>
    <row r="130" spans="1:18">
      <c r="A130" s="4">
        <v>3035</v>
      </c>
      <c r="B130" s="1" t="s">
        <v>24</v>
      </c>
      <c r="D130" s="21">
        <f>+D$1*'Delkostnadsindekser 2023'!D130*'Delkostnadsindekser 2023'!$L130/1000</f>
        <v>0</v>
      </c>
      <c r="F130" s="21">
        <f>+F$1*'Delkostnadsindekser 2023'!E130*'Delkostnadsindekser 2023'!$L130/1000</f>
        <v>0</v>
      </c>
      <c r="H130" s="21">
        <f>+H$1*'Delkostnadsindekser 2023'!F130*'Delkostnadsindekser 2023'!$L130/1000</f>
        <v>0</v>
      </c>
      <c r="J130" s="21">
        <f>+J$1*'Delkostnadsindekser 2023'!G130*'Delkostnadsindekser 2023'!$L130/1000</f>
        <v>0</v>
      </c>
      <c r="L130" s="21">
        <f>+L$1*'Delkostnadsindekser 2023'!H130*'Delkostnadsindekser 2023'!$L130/1000</f>
        <v>0</v>
      </c>
      <c r="N130" s="21">
        <f>+N$1*'Delkostnadsindekser 2023'!I130*'Delkostnadsindekser 2023'!$L130/1000</f>
        <v>0</v>
      </c>
      <c r="P130" s="21">
        <f>+P$1*'Delkostnadsindekser 2023'!J130*'Delkostnadsindekser 2023'!$L130/1000</f>
        <v>0</v>
      </c>
      <c r="R130" s="21">
        <f>+R$1*'Delkostnadsindekser 2023'!C130*'Delkostnadsindekser 2023'!$L130/1000</f>
        <v>0</v>
      </c>
    </row>
    <row r="131" spans="1:18">
      <c r="A131" s="4">
        <v>3036</v>
      </c>
      <c r="B131" s="1" t="s">
        <v>25</v>
      </c>
      <c r="D131" s="21">
        <f>+D$1*'Delkostnadsindekser 2023'!D131*'Delkostnadsindekser 2023'!$L131/1000</f>
        <v>0</v>
      </c>
      <c r="F131" s="21">
        <f>+F$1*'Delkostnadsindekser 2023'!E131*'Delkostnadsindekser 2023'!$L131/1000</f>
        <v>0</v>
      </c>
      <c r="H131" s="21">
        <f>+H$1*'Delkostnadsindekser 2023'!F131*'Delkostnadsindekser 2023'!$L131/1000</f>
        <v>0</v>
      </c>
      <c r="J131" s="21">
        <f>+J$1*'Delkostnadsindekser 2023'!G131*'Delkostnadsindekser 2023'!$L131/1000</f>
        <v>0</v>
      </c>
      <c r="L131" s="21">
        <f>+L$1*'Delkostnadsindekser 2023'!H131*'Delkostnadsindekser 2023'!$L131/1000</f>
        <v>0</v>
      </c>
      <c r="N131" s="21">
        <f>+N$1*'Delkostnadsindekser 2023'!I131*'Delkostnadsindekser 2023'!$L131/1000</f>
        <v>0</v>
      </c>
      <c r="P131" s="21">
        <f>+P$1*'Delkostnadsindekser 2023'!J131*'Delkostnadsindekser 2023'!$L131/1000</f>
        <v>0</v>
      </c>
      <c r="R131" s="21">
        <f>+R$1*'Delkostnadsindekser 2023'!C131*'Delkostnadsindekser 2023'!$L131/1000</f>
        <v>0</v>
      </c>
    </row>
    <row r="132" spans="1:18">
      <c r="A132" s="4">
        <v>3037</v>
      </c>
      <c r="B132" s="1" t="s">
        <v>26</v>
      </c>
      <c r="D132" s="21">
        <f>+D$1*'Delkostnadsindekser 2023'!D132*'Delkostnadsindekser 2023'!$L132/1000</f>
        <v>0</v>
      </c>
      <c r="F132" s="21">
        <f>+F$1*'Delkostnadsindekser 2023'!E132*'Delkostnadsindekser 2023'!$L132/1000</f>
        <v>0</v>
      </c>
      <c r="H132" s="21">
        <f>+H$1*'Delkostnadsindekser 2023'!F132*'Delkostnadsindekser 2023'!$L132/1000</f>
        <v>0</v>
      </c>
      <c r="J132" s="21">
        <f>+J$1*'Delkostnadsindekser 2023'!G132*'Delkostnadsindekser 2023'!$L132/1000</f>
        <v>0</v>
      </c>
      <c r="L132" s="21">
        <f>+L$1*'Delkostnadsindekser 2023'!H132*'Delkostnadsindekser 2023'!$L132/1000</f>
        <v>0</v>
      </c>
      <c r="N132" s="21">
        <f>+N$1*'Delkostnadsindekser 2023'!I132*'Delkostnadsindekser 2023'!$L132/1000</f>
        <v>0</v>
      </c>
      <c r="P132" s="21">
        <f>+P$1*'Delkostnadsindekser 2023'!J132*'Delkostnadsindekser 2023'!$L132/1000</f>
        <v>0</v>
      </c>
      <c r="R132" s="21">
        <f>+R$1*'Delkostnadsindekser 2023'!C132*'Delkostnadsindekser 2023'!$L132/1000</f>
        <v>0</v>
      </c>
    </row>
    <row r="133" spans="1:18">
      <c r="A133" s="4">
        <v>3038</v>
      </c>
      <c r="B133" s="1" t="s">
        <v>77</v>
      </c>
      <c r="D133" s="21">
        <f>+D$1*'Delkostnadsindekser 2023'!D133*'Delkostnadsindekser 2023'!$L133/1000</f>
        <v>0</v>
      </c>
      <c r="F133" s="21">
        <f>+F$1*'Delkostnadsindekser 2023'!E133*'Delkostnadsindekser 2023'!$L133/1000</f>
        <v>0</v>
      </c>
      <c r="H133" s="21">
        <f>+H$1*'Delkostnadsindekser 2023'!F133*'Delkostnadsindekser 2023'!$L133/1000</f>
        <v>0</v>
      </c>
      <c r="J133" s="21">
        <f>+J$1*'Delkostnadsindekser 2023'!G133*'Delkostnadsindekser 2023'!$L133/1000</f>
        <v>0</v>
      </c>
      <c r="L133" s="21">
        <f>+L$1*'Delkostnadsindekser 2023'!H133*'Delkostnadsindekser 2023'!$L133/1000</f>
        <v>0</v>
      </c>
      <c r="N133" s="21">
        <f>+N$1*'Delkostnadsindekser 2023'!I133*'Delkostnadsindekser 2023'!$L133/1000</f>
        <v>0</v>
      </c>
      <c r="P133" s="21">
        <f>+P$1*'Delkostnadsindekser 2023'!J133*'Delkostnadsindekser 2023'!$L133/1000</f>
        <v>0</v>
      </c>
      <c r="R133" s="21">
        <f>+R$1*'Delkostnadsindekser 2023'!C133*'Delkostnadsindekser 2023'!$L133/1000</f>
        <v>0</v>
      </c>
    </row>
    <row r="134" spans="1:18">
      <c r="A134" s="4">
        <v>3039</v>
      </c>
      <c r="B134" s="1" t="s">
        <v>78</v>
      </c>
      <c r="D134" s="21">
        <f>+D$1*'Delkostnadsindekser 2023'!D134*'Delkostnadsindekser 2023'!$L134/1000</f>
        <v>0</v>
      </c>
      <c r="F134" s="21">
        <f>+F$1*'Delkostnadsindekser 2023'!E134*'Delkostnadsindekser 2023'!$L134/1000</f>
        <v>0</v>
      </c>
      <c r="H134" s="21">
        <f>+H$1*'Delkostnadsindekser 2023'!F134*'Delkostnadsindekser 2023'!$L134/1000</f>
        <v>0</v>
      </c>
      <c r="J134" s="21">
        <f>+J$1*'Delkostnadsindekser 2023'!G134*'Delkostnadsindekser 2023'!$L134/1000</f>
        <v>0</v>
      </c>
      <c r="L134" s="21">
        <f>+L$1*'Delkostnadsindekser 2023'!H134*'Delkostnadsindekser 2023'!$L134/1000</f>
        <v>0</v>
      </c>
      <c r="N134" s="21">
        <f>+N$1*'Delkostnadsindekser 2023'!I134*'Delkostnadsindekser 2023'!$L134/1000</f>
        <v>0</v>
      </c>
      <c r="P134" s="21">
        <f>+P$1*'Delkostnadsindekser 2023'!J134*'Delkostnadsindekser 2023'!$L134/1000</f>
        <v>0</v>
      </c>
      <c r="R134" s="21">
        <f>+R$1*'Delkostnadsindekser 2023'!C134*'Delkostnadsindekser 2023'!$L134/1000</f>
        <v>0</v>
      </c>
    </row>
    <row r="135" spans="1:18">
      <c r="A135" s="4">
        <v>3040</v>
      </c>
      <c r="B135" s="1" t="s">
        <v>392</v>
      </c>
      <c r="D135" s="21">
        <f>+D$1*'Delkostnadsindekser 2023'!D135*'Delkostnadsindekser 2023'!$L135/1000</f>
        <v>0</v>
      </c>
      <c r="F135" s="21">
        <f>+F$1*'Delkostnadsindekser 2023'!E135*'Delkostnadsindekser 2023'!$L135/1000</f>
        <v>0</v>
      </c>
      <c r="H135" s="21">
        <f>+H$1*'Delkostnadsindekser 2023'!F135*'Delkostnadsindekser 2023'!$L135/1000</f>
        <v>0</v>
      </c>
      <c r="J135" s="21">
        <f>+J$1*'Delkostnadsindekser 2023'!G135*'Delkostnadsindekser 2023'!$L135/1000</f>
        <v>0</v>
      </c>
      <c r="L135" s="21">
        <f>+L$1*'Delkostnadsindekser 2023'!H135*'Delkostnadsindekser 2023'!$L135/1000</f>
        <v>0</v>
      </c>
      <c r="N135" s="21">
        <f>+N$1*'Delkostnadsindekser 2023'!I135*'Delkostnadsindekser 2023'!$L135/1000</f>
        <v>0</v>
      </c>
      <c r="P135" s="21">
        <f>+P$1*'Delkostnadsindekser 2023'!J135*'Delkostnadsindekser 2023'!$L135/1000</f>
        <v>0</v>
      </c>
      <c r="R135" s="21">
        <f>+R$1*'Delkostnadsindekser 2023'!C135*'Delkostnadsindekser 2023'!$L135/1000</f>
        <v>0</v>
      </c>
    </row>
    <row r="136" spans="1:18">
      <c r="A136" s="4">
        <v>3041</v>
      </c>
      <c r="B136" s="1" t="s">
        <v>79</v>
      </c>
      <c r="D136" s="21">
        <f>+D$1*'Delkostnadsindekser 2023'!D136*'Delkostnadsindekser 2023'!$L136/1000</f>
        <v>0</v>
      </c>
      <c r="F136" s="21">
        <f>+F$1*'Delkostnadsindekser 2023'!E136*'Delkostnadsindekser 2023'!$L136/1000</f>
        <v>0</v>
      </c>
      <c r="H136" s="21">
        <f>+H$1*'Delkostnadsindekser 2023'!F136*'Delkostnadsindekser 2023'!$L136/1000</f>
        <v>0</v>
      </c>
      <c r="J136" s="21">
        <f>+J$1*'Delkostnadsindekser 2023'!G136*'Delkostnadsindekser 2023'!$L136/1000</f>
        <v>0</v>
      </c>
      <c r="L136" s="21">
        <f>+L$1*'Delkostnadsindekser 2023'!H136*'Delkostnadsindekser 2023'!$L136/1000</f>
        <v>0</v>
      </c>
      <c r="N136" s="21">
        <f>+N$1*'Delkostnadsindekser 2023'!I136*'Delkostnadsindekser 2023'!$L136/1000</f>
        <v>0</v>
      </c>
      <c r="P136" s="21">
        <f>+P$1*'Delkostnadsindekser 2023'!J136*'Delkostnadsindekser 2023'!$L136/1000</f>
        <v>0</v>
      </c>
      <c r="R136" s="21">
        <f>+R$1*'Delkostnadsindekser 2023'!C136*'Delkostnadsindekser 2023'!$L136/1000</f>
        <v>0</v>
      </c>
    </row>
    <row r="137" spans="1:18">
      <c r="A137" s="4">
        <v>3042</v>
      </c>
      <c r="B137" s="1" t="s">
        <v>80</v>
      </c>
      <c r="D137" s="21">
        <f>+D$1*'Delkostnadsindekser 2023'!D137*'Delkostnadsindekser 2023'!$L137/1000</f>
        <v>0</v>
      </c>
      <c r="F137" s="21">
        <f>+F$1*'Delkostnadsindekser 2023'!E137*'Delkostnadsindekser 2023'!$L137/1000</f>
        <v>0</v>
      </c>
      <c r="H137" s="21">
        <f>+H$1*'Delkostnadsindekser 2023'!F137*'Delkostnadsindekser 2023'!$L137/1000</f>
        <v>0</v>
      </c>
      <c r="J137" s="21">
        <f>+J$1*'Delkostnadsindekser 2023'!G137*'Delkostnadsindekser 2023'!$L137/1000</f>
        <v>0</v>
      </c>
      <c r="L137" s="21">
        <f>+L$1*'Delkostnadsindekser 2023'!H137*'Delkostnadsindekser 2023'!$L137/1000</f>
        <v>0</v>
      </c>
      <c r="N137" s="21">
        <f>+N$1*'Delkostnadsindekser 2023'!I137*'Delkostnadsindekser 2023'!$L137/1000</f>
        <v>0</v>
      </c>
      <c r="P137" s="21">
        <f>+P$1*'Delkostnadsindekser 2023'!J137*'Delkostnadsindekser 2023'!$L137/1000</f>
        <v>0</v>
      </c>
      <c r="R137" s="21">
        <f>+R$1*'Delkostnadsindekser 2023'!C137*'Delkostnadsindekser 2023'!$L137/1000</f>
        <v>0</v>
      </c>
    </row>
    <row r="138" spans="1:18">
      <c r="A138" s="4">
        <v>3043</v>
      </c>
      <c r="B138" s="1" t="s">
        <v>81</v>
      </c>
      <c r="D138" s="21">
        <f>+D$1*'Delkostnadsindekser 2023'!D138*'Delkostnadsindekser 2023'!$L138/1000</f>
        <v>0</v>
      </c>
      <c r="F138" s="21">
        <f>+F$1*'Delkostnadsindekser 2023'!E138*'Delkostnadsindekser 2023'!$L138/1000</f>
        <v>0</v>
      </c>
      <c r="H138" s="21">
        <f>+H$1*'Delkostnadsindekser 2023'!F138*'Delkostnadsindekser 2023'!$L138/1000</f>
        <v>0</v>
      </c>
      <c r="J138" s="21">
        <f>+J$1*'Delkostnadsindekser 2023'!G138*'Delkostnadsindekser 2023'!$L138/1000</f>
        <v>0</v>
      </c>
      <c r="L138" s="21">
        <f>+L$1*'Delkostnadsindekser 2023'!H138*'Delkostnadsindekser 2023'!$L138/1000</f>
        <v>0</v>
      </c>
      <c r="N138" s="21">
        <f>+N$1*'Delkostnadsindekser 2023'!I138*'Delkostnadsindekser 2023'!$L138/1000</f>
        <v>0</v>
      </c>
      <c r="P138" s="21">
        <f>+P$1*'Delkostnadsindekser 2023'!J138*'Delkostnadsindekser 2023'!$L138/1000</f>
        <v>0</v>
      </c>
      <c r="R138" s="21">
        <f>+R$1*'Delkostnadsindekser 2023'!C138*'Delkostnadsindekser 2023'!$L138/1000</f>
        <v>0</v>
      </c>
    </row>
    <row r="139" spans="1:18">
      <c r="A139" s="4">
        <v>3044</v>
      </c>
      <c r="B139" s="1" t="s">
        <v>82</v>
      </c>
      <c r="D139" s="21">
        <f>+D$1*'Delkostnadsindekser 2023'!D139*'Delkostnadsindekser 2023'!$L139/1000</f>
        <v>0</v>
      </c>
      <c r="F139" s="21">
        <f>+F$1*'Delkostnadsindekser 2023'!E139*'Delkostnadsindekser 2023'!$L139/1000</f>
        <v>0</v>
      </c>
      <c r="H139" s="21">
        <f>+H$1*'Delkostnadsindekser 2023'!F139*'Delkostnadsindekser 2023'!$L139/1000</f>
        <v>0</v>
      </c>
      <c r="J139" s="21">
        <f>+J$1*'Delkostnadsindekser 2023'!G139*'Delkostnadsindekser 2023'!$L139/1000</f>
        <v>0</v>
      </c>
      <c r="L139" s="21">
        <f>+L$1*'Delkostnadsindekser 2023'!H139*'Delkostnadsindekser 2023'!$L139/1000</f>
        <v>0</v>
      </c>
      <c r="N139" s="21">
        <f>+N$1*'Delkostnadsindekser 2023'!I139*'Delkostnadsindekser 2023'!$L139/1000</f>
        <v>0</v>
      </c>
      <c r="P139" s="21">
        <f>+P$1*'Delkostnadsindekser 2023'!J139*'Delkostnadsindekser 2023'!$L139/1000</f>
        <v>0</v>
      </c>
      <c r="R139" s="21">
        <f>+R$1*'Delkostnadsindekser 2023'!C139*'Delkostnadsindekser 2023'!$L139/1000</f>
        <v>0</v>
      </c>
    </row>
    <row r="140" spans="1:18">
      <c r="A140" s="4">
        <v>3045</v>
      </c>
      <c r="B140" s="1" t="s">
        <v>83</v>
      </c>
      <c r="D140" s="21">
        <f>+D$1*'Delkostnadsindekser 2023'!D140*'Delkostnadsindekser 2023'!$L140/1000</f>
        <v>0</v>
      </c>
      <c r="F140" s="21">
        <f>+F$1*'Delkostnadsindekser 2023'!E140*'Delkostnadsindekser 2023'!$L140/1000</f>
        <v>0</v>
      </c>
      <c r="H140" s="21">
        <f>+H$1*'Delkostnadsindekser 2023'!F140*'Delkostnadsindekser 2023'!$L140/1000</f>
        <v>0</v>
      </c>
      <c r="J140" s="21">
        <f>+J$1*'Delkostnadsindekser 2023'!G140*'Delkostnadsindekser 2023'!$L140/1000</f>
        <v>0</v>
      </c>
      <c r="L140" s="21">
        <f>+L$1*'Delkostnadsindekser 2023'!H140*'Delkostnadsindekser 2023'!$L140/1000</f>
        <v>0</v>
      </c>
      <c r="N140" s="21">
        <f>+N$1*'Delkostnadsindekser 2023'!I140*'Delkostnadsindekser 2023'!$L140/1000</f>
        <v>0</v>
      </c>
      <c r="P140" s="21">
        <f>+P$1*'Delkostnadsindekser 2023'!J140*'Delkostnadsindekser 2023'!$L140/1000</f>
        <v>0</v>
      </c>
      <c r="R140" s="21">
        <f>+R$1*'Delkostnadsindekser 2023'!C140*'Delkostnadsindekser 2023'!$L140/1000</f>
        <v>0</v>
      </c>
    </row>
    <row r="141" spans="1:18">
      <c r="A141" s="4">
        <v>3046</v>
      </c>
      <c r="B141" s="1" t="s">
        <v>84</v>
      </c>
      <c r="D141" s="21">
        <f>+D$1*'Delkostnadsindekser 2023'!D141*'Delkostnadsindekser 2023'!$L141/1000</f>
        <v>0</v>
      </c>
      <c r="F141" s="21">
        <f>+F$1*'Delkostnadsindekser 2023'!E141*'Delkostnadsindekser 2023'!$L141/1000</f>
        <v>0</v>
      </c>
      <c r="H141" s="21">
        <f>+H$1*'Delkostnadsindekser 2023'!F141*'Delkostnadsindekser 2023'!$L141/1000</f>
        <v>0</v>
      </c>
      <c r="J141" s="21">
        <f>+J$1*'Delkostnadsindekser 2023'!G141*'Delkostnadsindekser 2023'!$L141/1000</f>
        <v>0</v>
      </c>
      <c r="L141" s="21">
        <f>+L$1*'Delkostnadsindekser 2023'!H141*'Delkostnadsindekser 2023'!$L141/1000</f>
        <v>0</v>
      </c>
      <c r="N141" s="21">
        <f>+N$1*'Delkostnadsindekser 2023'!I141*'Delkostnadsindekser 2023'!$L141/1000</f>
        <v>0</v>
      </c>
      <c r="P141" s="21">
        <f>+P$1*'Delkostnadsindekser 2023'!J141*'Delkostnadsindekser 2023'!$L141/1000</f>
        <v>0</v>
      </c>
      <c r="R141" s="21">
        <f>+R$1*'Delkostnadsindekser 2023'!C141*'Delkostnadsindekser 2023'!$L141/1000</f>
        <v>0</v>
      </c>
    </row>
    <row r="142" spans="1:18">
      <c r="A142" s="4">
        <v>3047</v>
      </c>
      <c r="B142" s="1" t="s">
        <v>85</v>
      </c>
      <c r="D142" s="21">
        <f>+D$1*'Delkostnadsindekser 2023'!D142*'Delkostnadsindekser 2023'!$L142/1000</f>
        <v>0</v>
      </c>
      <c r="F142" s="21">
        <f>+F$1*'Delkostnadsindekser 2023'!E142*'Delkostnadsindekser 2023'!$L142/1000</f>
        <v>0</v>
      </c>
      <c r="H142" s="21">
        <f>+H$1*'Delkostnadsindekser 2023'!F142*'Delkostnadsindekser 2023'!$L142/1000</f>
        <v>0</v>
      </c>
      <c r="J142" s="21">
        <f>+J$1*'Delkostnadsindekser 2023'!G142*'Delkostnadsindekser 2023'!$L142/1000</f>
        <v>0</v>
      </c>
      <c r="L142" s="21">
        <f>+L$1*'Delkostnadsindekser 2023'!H142*'Delkostnadsindekser 2023'!$L142/1000</f>
        <v>0</v>
      </c>
      <c r="N142" s="21">
        <f>+N$1*'Delkostnadsindekser 2023'!I142*'Delkostnadsindekser 2023'!$L142/1000</f>
        <v>0</v>
      </c>
      <c r="P142" s="21">
        <f>+P$1*'Delkostnadsindekser 2023'!J142*'Delkostnadsindekser 2023'!$L142/1000</f>
        <v>0</v>
      </c>
      <c r="R142" s="21">
        <f>+R$1*'Delkostnadsindekser 2023'!C142*'Delkostnadsindekser 2023'!$L142/1000</f>
        <v>0</v>
      </c>
    </row>
    <row r="143" spans="1:18">
      <c r="A143" s="4">
        <v>3048</v>
      </c>
      <c r="B143" s="1" t="s">
        <v>86</v>
      </c>
      <c r="D143" s="21">
        <f>+D$1*'Delkostnadsindekser 2023'!D143*'Delkostnadsindekser 2023'!$L143/1000</f>
        <v>0</v>
      </c>
      <c r="F143" s="21">
        <f>+F$1*'Delkostnadsindekser 2023'!E143*'Delkostnadsindekser 2023'!$L143/1000</f>
        <v>0</v>
      </c>
      <c r="H143" s="21">
        <f>+H$1*'Delkostnadsindekser 2023'!F143*'Delkostnadsindekser 2023'!$L143/1000</f>
        <v>0</v>
      </c>
      <c r="J143" s="21">
        <f>+J$1*'Delkostnadsindekser 2023'!G143*'Delkostnadsindekser 2023'!$L143/1000</f>
        <v>0</v>
      </c>
      <c r="L143" s="21">
        <f>+L$1*'Delkostnadsindekser 2023'!H143*'Delkostnadsindekser 2023'!$L143/1000</f>
        <v>0</v>
      </c>
      <c r="N143" s="21">
        <f>+N$1*'Delkostnadsindekser 2023'!I143*'Delkostnadsindekser 2023'!$L143/1000</f>
        <v>0</v>
      </c>
      <c r="P143" s="21">
        <f>+P$1*'Delkostnadsindekser 2023'!J143*'Delkostnadsindekser 2023'!$L143/1000</f>
        <v>0</v>
      </c>
      <c r="R143" s="21">
        <f>+R$1*'Delkostnadsindekser 2023'!C143*'Delkostnadsindekser 2023'!$L143/1000</f>
        <v>0</v>
      </c>
    </row>
    <row r="144" spans="1:18">
      <c r="A144" s="4">
        <v>3049</v>
      </c>
      <c r="B144" s="1" t="s">
        <v>87</v>
      </c>
      <c r="D144" s="21">
        <f>+D$1*'Delkostnadsindekser 2023'!D144*'Delkostnadsindekser 2023'!$L144/1000</f>
        <v>0</v>
      </c>
      <c r="F144" s="21">
        <f>+F$1*'Delkostnadsindekser 2023'!E144*'Delkostnadsindekser 2023'!$L144/1000</f>
        <v>0</v>
      </c>
      <c r="H144" s="21">
        <f>+H$1*'Delkostnadsindekser 2023'!F144*'Delkostnadsindekser 2023'!$L144/1000</f>
        <v>0</v>
      </c>
      <c r="J144" s="21">
        <f>+J$1*'Delkostnadsindekser 2023'!G144*'Delkostnadsindekser 2023'!$L144/1000</f>
        <v>0</v>
      </c>
      <c r="L144" s="21">
        <f>+L$1*'Delkostnadsindekser 2023'!H144*'Delkostnadsindekser 2023'!$L144/1000</f>
        <v>0</v>
      </c>
      <c r="N144" s="21">
        <f>+N$1*'Delkostnadsindekser 2023'!I144*'Delkostnadsindekser 2023'!$L144/1000</f>
        <v>0</v>
      </c>
      <c r="P144" s="21">
        <f>+P$1*'Delkostnadsindekser 2023'!J144*'Delkostnadsindekser 2023'!$L144/1000</f>
        <v>0</v>
      </c>
      <c r="R144" s="21">
        <f>+R$1*'Delkostnadsindekser 2023'!C144*'Delkostnadsindekser 2023'!$L144/1000</f>
        <v>0</v>
      </c>
    </row>
    <row r="145" spans="1:18">
      <c r="A145" s="4">
        <v>3050</v>
      </c>
      <c r="B145" s="1" t="s">
        <v>88</v>
      </c>
      <c r="D145" s="21">
        <f>+D$1*'Delkostnadsindekser 2023'!D145*'Delkostnadsindekser 2023'!$L145/1000</f>
        <v>0</v>
      </c>
      <c r="F145" s="21">
        <f>+F$1*'Delkostnadsindekser 2023'!E145*'Delkostnadsindekser 2023'!$L145/1000</f>
        <v>0</v>
      </c>
      <c r="H145" s="21">
        <f>+H$1*'Delkostnadsindekser 2023'!F145*'Delkostnadsindekser 2023'!$L145/1000</f>
        <v>0</v>
      </c>
      <c r="J145" s="21">
        <f>+J$1*'Delkostnadsindekser 2023'!G145*'Delkostnadsindekser 2023'!$L145/1000</f>
        <v>0</v>
      </c>
      <c r="L145" s="21">
        <f>+L$1*'Delkostnadsindekser 2023'!H145*'Delkostnadsindekser 2023'!$L145/1000</f>
        <v>0</v>
      </c>
      <c r="N145" s="21">
        <f>+N$1*'Delkostnadsindekser 2023'!I145*'Delkostnadsindekser 2023'!$L145/1000</f>
        <v>0</v>
      </c>
      <c r="P145" s="21">
        <f>+P$1*'Delkostnadsindekser 2023'!J145*'Delkostnadsindekser 2023'!$L145/1000</f>
        <v>0</v>
      </c>
      <c r="R145" s="21">
        <f>+R$1*'Delkostnadsindekser 2023'!C145*'Delkostnadsindekser 2023'!$L145/1000</f>
        <v>0</v>
      </c>
    </row>
    <row r="146" spans="1:18">
      <c r="A146" s="4">
        <v>3051</v>
      </c>
      <c r="B146" s="1" t="s">
        <v>89</v>
      </c>
      <c r="D146" s="21">
        <f>+D$1*'Delkostnadsindekser 2023'!D146*'Delkostnadsindekser 2023'!$L146/1000</f>
        <v>0</v>
      </c>
      <c r="F146" s="21">
        <f>+F$1*'Delkostnadsindekser 2023'!E146*'Delkostnadsindekser 2023'!$L146/1000</f>
        <v>0</v>
      </c>
      <c r="H146" s="21">
        <f>+H$1*'Delkostnadsindekser 2023'!F146*'Delkostnadsindekser 2023'!$L146/1000</f>
        <v>0</v>
      </c>
      <c r="J146" s="21">
        <f>+J$1*'Delkostnadsindekser 2023'!G146*'Delkostnadsindekser 2023'!$L146/1000</f>
        <v>0</v>
      </c>
      <c r="L146" s="21">
        <f>+L$1*'Delkostnadsindekser 2023'!H146*'Delkostnadsindekser 2023'!$L146/1000</f>
        <v>0</v>
      </c>
      <c r="N146" s="21">
        <f>+N$1*'Delkostnadsindekser 2023'!I146*'Delkostnadsindekser 2023'!$L146/1000</f>
        <v>0</v>
      </c>
      <c r="P146" s="21">
        <f>+P$1*'Delkostnadsindekser 2023'!J146*'Delkostnadsindekser 2023'!$L146/1000</f>
        <v>0</v>
      </c>
      <c r="R146" s="21">
        <f>+R$1*'Delkostnadsindekser 2023'!C146*'Delkostnadsindekser 2023'!$L146/1000</f>
        <v>0</v>
      </c>
    </row>
    <row r="147" spans="1:18">
      <c r="A147" s="4">
        <v>3052</v>
      </c>
      <c r="B147" s="1" t="s">
        <v>90</v>
      </c>
      <c r="D147" s="21">
        <f>+D$1*'Delkostnadsindekser 2023'!D147*'Delkostnadsindekser 2023'!$L147/1000</f>
        <v>0</v>
      </c>
      <c r="F147" s="21">
        <f>+F$1*'Delkostnadsindekser 2023'!E147*'Delkostnadsindekser 2023'!$L147/1000</f>
        <v>0</v>
      </c>
      <c r="H147" s="21">
        <f>+H$1*'Delkostnadsindekser 2023'!F147*'Delkostnadsindekser 2023'!$L147/1000</f>
        <v>0</v>
      </c>
      <c r="J147" s="21">
        <f>+J$1*'Delkostnadsindekser 2023'!G147*'Delkostnadsindekser 2023'!$L147/1000</f>
        <v>0</v>
      </c>
      <c r="L147" s="21">
        <f>+L$1*'Delkostnadsindekser 2023'!H147*'Delkostnadsindekser 2023'!$L147/1000</f>
        <v>0</v>
      </c>
      <c r="N147" s="21">
        <f>+N$1*'Delkostnadsindekser 2023'!I147*'Delkostnadsindekser 2023'!$L147/1000</f>
        <v>0</v>
      </c>
      <c r="P147" s="21">
        <f>+P$1*'Delkostnadsindekser 2023'!J147*'Delkostnadsindekser 2023'!$L147/1000</f>
        <v>0</v>
      </c>
      <c r="R147" s="21">
        <f>+R$1*'Delkostnadsindekser 2023'!C147*'Delkostnadsindekser 2023'!$L147/1000</f>
        <v>0</v>
      </c>
    </row>
    <row r="148" spans="1:18">
      <c r="A148" s="4">
        <v>3053</v>
      </c>
      <c r="B148" s="1" t="s">
        <v>64</v>
      </c>
      <c r="D148" s="21">
        <f>+D$1*'Delkostnadsindekser 2023'!D148*'Delkostnadsindekser 2023'!$L148/1000</f>
        <v>0</v>
      </c>
      <c r="F148" s="21">
        <f>+F$1*'Delkostnadsindekser 2023'!E148*'Delkostnadsindekser 2023'!$L148/1000</f>
        <v>0</v>
      </c>
      <c r="H148" s="21">
        <f>+H$1*'Delkostnadsindekser 2023'!F148*'Delkostnadsindekser 2023'!$L148/1000</f>
        <v>0</v>
      </c>
      <c r="J148" s="21">
        <f>+J$1*'Delkostnadsindekser 2023'!G148*'Delkostnadsindekser 2023'!$L148/1000</f>
        <v>0</v>
      </c>
      <c r="L148" s="21">
        <f>+L$1*'Delkostnadsindekser 2023'!H148*'Delkostnadsindekser 2023'!$L148/1000</f>
        <v>0</v>
      </c>
      <c r="N148" s="21">
        <f>+N$1*'Delkostnadsindekser 2023'!I148*'Delkostnadsindekser 2023'!$L148/1000</f>
        <v>0</v>
      </c>
      <c r="P148" s="21">
        <f>+P$1*'Delkostnadsindekser 2023'!J148*'Delkostnadsindekser 2023'!$L148/1000</f>
        <v>0</v>
      </c>
      <c r="R148" s="21">
        <f>+R$1*'Delkostnadsindekser 2023'!C148*'Delkostnadsindekser 2023'!$L148/1000</f>
        <v>0</v>
      </c>
    </row>
    <row r="149" spans="1:18">
      <c r="A149" s="4">
        <v>3054</v>
      </c>
      <c r="B149" s="1" t="s">
        <v>65</v>
      </c>
      <c r="D149" s="21">
        <f>+D$1*'Delkostnadsindekser 2023'!D149*'Delkostnadsindekser 2023'!$L149/1000</f>
        <v>0</v>
      </c>
      <c r="F149" s="21">
        <f>+F$1*'Delkostnadsindekser 2023'!E149*'Delkostnadsindekser 2023'!$L149/1000</f>
        <v>0</v>
      </c>
      <c r="H149" s="21">
        <f>+H$1*'Delkostnadsindekser 2023'!F149*'Delkostnadsindekser 2023'!$L149/1000</f>
        <v>0</v>
      </c>
      <c r="J149" s="21">
        <f>+J$1*'Delkostnadsindekser 2023'!G149*'Delkostnadsindekser 2023'!$L149/1000</f>
        <v>0</v>
      </c>
      <c r="L149" s="21">
        <f>+L$1*'Delkostnadsindekser 2023'!H149*'Delkostnadsindekser 2023'!$L149/1000</f>
        <v>0</v>
      </c>
      <c r="N149" s="21">
        <f>+N$1*'Delkostnadsindekser 2023'!I149*'Delkostnadsindekser 2023'!$L149/1000</f>
        <v>0</v>
      </c>
      <c r="P149" s="21">
        <f>+P$1*'Delkostnadsindekser 2023'!J149*'Delkostnadsindekser 2023'!$L149/1000</f>
        <v>0</v>
      </c>
      <c r="R149" s="21">
        <f>+R$1*'Delkostnadsindekser 2023'!C149*'Delkostnadsindekser 2023'!$L149/1000</f>
        <v>0</v>
      </c>
    </row>
    <row r="150" spans="1:18">
      <c r="A150" s="4">
        <v>3401</v>
      </c>
      <c r="B150" s="1" t="s">
        <v>28</v>
      </c>
      <c r="D150" s="21">
        <f>+D$1*'Delkostnadsindekser 2023'!D150*'Delkostnadsindekser 2023'!$L150/1000</f>
        <v>0</v>
      </c>
      <c r="F150" s="21">
        <f>+F$1*'Delkostnadsindekser 2023'!E150*'Delkostnadsindekser 2023'!$L150/1000</f>
        <v>0</v>
      </c>
      <c r="H150" s="21">
        <f>+H$1*'Delkostnadsindekser 2023'!F150*'Delkostnadsindekser 2023'!$L150/1000</f>
        <v>0</v>
      </c>
      <c r="J150" s="21">
        <f>+J$1*'Delkostnadsindekser 2023'!G150*'Delkostnadsindekser 2023'!$L150/1000</f>
        <v>0</v>
      </c>
      <c r="L150" s="21">
        <f>+L$1*'Delkostnadsindekser 2023'!H150*'Delkostnadsindekser 2023'!$L150/1000</f>
        <v>0</v>
      </c>
      <c r="N150" s="21">
        <f>+N$1*'Delkostnadsindekser 2023'!I150*'Delkostnadsindekser 2023'!$L150/1000</f>
        <v>0</v>
      </c>
      <c r="P150" s="21">
        <f>+P$1*'Delkostnadsindekser 2023'!J150*'Delkostnadsindekser 2023'!$L150/1000</f>
        <v>0</v>
      </c>
      <c r="R150" s="21">
        <f>+R$1*'Delkostnadsindekser 2023'!C150*'Delkostnadsindekser 2023'!$L150/1000</f>
        <v>0</v>
      </c>
    </row>
    <row r="151" spans="1:18">
      <c r="A151" s="4">
        <v>3403</v>
      </c>
      <c r="B151" s="1" t="s">
        <v>29</v>
      </c>
      <c r="D151" s="21">
        <f>+D$1*'Delkostnadsindekser 2023'!D151*'Delkostnadsindekser 2023'!$L151/1000</f>
        <v>0</v>
      </c>
      <c r="F151" s="21">
        <f>+F$1*'Delkostnadsindekser 2023'!E151*'Delkostnadsindekser 2023'!$L151/1000</f>
        <v>0</v>
      </c>
      <c r="H151" s="21">
        <f>+H$1*'Delkostnadsindekser 2023'!F151*'Delkostnadsindekser 2023'!$L151/1000</f>
        <v>0</v>
      </c>
      <c r="J151" s="21">
        <f>+J$1*'Delkostnadsindekser 2023'!G151*'Delkostnadsindekser 2023'!$L151/1000</f>
        <v>0</v>
      </c>
      <c r="L151" s="21">
        <f>+L$1*'Delkostnadsindekser 2023'!H151*'Delkostnadsindekser 2023'!$L151/1000</f>
        <v>0</v>
      </c>
      <c r="N151" s="21">
        <f>+N$1*'Delkostnadsindekser 2023'!I151*'Delkostnadsindekser 2023'!$L151/1000</f>
        <v>0</v>
      </c>
      <c r="P151" s="21">
        <f>+P$1*'Delkostnadsindekser 2023'!J151*'Delkostnadsindekser 2023'!$L151/1000</f>
        <v>0</v>
      </c>
      <c r="R151" s="21">
        <f>+R$1*'Delkostnadsindekser 2023'!C151*'Delkostnadsindekser 2023'!$L151/1000</f>
        <v>0</v>
      </c>
    </row>
    <row r="152" spans="1:18">
      <c r="A152" s="4">
        <v>3405</v>
      </c>
      <c r="B152" s="1" t="s">
        <v>49</v>
      </c>
      <c r="D152" s="21">
        <f>+D$1*'Delkostnadsindekser 2023'!D152*'Delkostnadsindekser 2023'!$L152/1000</f>
        <v>0</v>
      </c>
      <c r="F152" s="21">
        <f>+F$1*'Delkostnadsindekser 2023'!E152*'Delkostnadsindekser 2023'!$L152/1000</f>
        <v>0</v>
      </c>
      <c r="H152" s="21">
        <f>+H$1*'Delkostnadsindekser 2023'!F152*'Delkostnadsindekser 2023'!$L152/1000</f>
        <v>0</v>
      </c>
      <c r="J152" s="21">
        <f>+J$1*'Delkostnadsindekser 2023'!G152*'Delkostnadsindekser 2023'!$L152/1000</f>
        <v>0</v>
      </c>
      <c r="L152" s="21">
        <f>+L$1*'Delkostnadsindekser 2023'!H152*'Delkostnadsindekser 2023'!$L152/1000</f>
        <v>0</v>
      </c>
      <c r="N152" s="21">
        <f>+N$1*'Delkostnadsindekser 2023'!I152*'Delkostnadsindekser 2023'!$L152/1000</f>
        <v>0</v>
      </c>
      <c r="P152" s="21">
        <f>+P$1*'Delkostnadsindekser 2023'!J152*'Delkostnadsindekser 2023'!$L152/1000</f>
        <v>0</v>
      </c>
      <c r="R152" s="21">
        <f>+R$1*'Delkostnadsindekser 2023'!C152*'Delkostnadsindekser 2023'!$L152/1000</f>
        <v>0</v>
      </c>
    </row>
    <row r="153" spans="1:18">
      <c r="A153" s="4">
        <v>3407</v>
      </c>
      <c r="B153" s="1" t="s">
        <v>50</v>
      </c>
      <c r="D153" s="21">
        <f>+D$1*'Delkostnadsindekser 2023'!D153*'Delkostnadsindekser 2023'!$L153/1000</f>
        <v>0</v>
      </c>
      <c r="F153" s="21">
        <f>+F$1*'Delkostnadsindekser 2023'!E153*'Delkostnadsindekser 2023'!$L153/1000</f>
        <v>0</v>
      </c>
      <c r="H153" s="21">
        <f>+H$1*'Delkostnadsindekser 2023'!F153*'Delkostnadsindekser 2023'!$L153/1000</f>
        <v>0</v>
      </c>
      <c r="J153" s="21">
        <f>+J$1*'Delkostnadsindekser 2023'!G153*'Delkostnadsindekser 2023'!$L153/1000</f>
        <v>0</v>
      </c>
      <c r="L153" s="21">
        <f>+L$1*'Delkostnadsindekser 2023'!H153*'Delkostnadsindekser 2023'!$L153/1000</f>
        <v>0</v>
      </c>
      <c r="N153" s="21">
        <f>+N$1*'Delkostnadsindekser 2023'!I153*'Delkostnadsindekser 2023'!$L153/1000</f>
        <v>0</v>
      </c>
      <c r="P153" s="21">
        <f>+P$1*'Delkostnadsindekser 2023'!J153*'Delkostnadsindekser 2023'!$L153/1000</f>
        <v>0</v>
      </c>
      <c r="R153" s="21">
        <f>+R$1*'Delkostnadsindekser 2023'!C153*'Delkostnadsindekser 2023'!$L153/1000</f>
        <v>0</v>
      </c>
    </row>
    <row r="154" spans="1:18">
      <c r="A154" s="4">
        <v>3411</v>
      </c>
      <c r="B154" s="1" t="s">
        <v>30</v>
      </c>
      <c r="D154" s="21">
        <f>+D$1*'Delkostnadsindekser 2023'!D154*'Delkostnadsindekser 2023'!$L154/1000</f>
        <v>0</v>
      </c>
      <c r="F154" s="21">
        <f>+F$1*'Delkostnadsindekser 2023'!E154*'Delkostnadsindekser 2023'!$L154/1000</f>
        <v>0</v>
      </c>
      <c r="H154" s="21">
        <f>+H$1*'Delkostnadsindekser 2023'!F154*'Delkostnadsindekser 2023'!$L154/1000</f>
        <v>0</v>
      </c>
      <c r="J154" s="21">
        <f>+J$1*'Delkostnadsindekser 2023'!G154*'Delkostnadsindekser 2023'!$L154/1000</f>
        <v>0</v>
      </c>
      <c r="L154" s="21">
        <f>+L$1*'Delkostnadsindekser 2023'!H154*'Delkostnadsindekser 2023'!$L154/1000</f>
        <v>0</v>
      </c>
      <c r="N154" s="21">
        <f>+N$1*'Delkostnadsindekser 2023'!I154*'Delkostnadsindekser 2023'!$L154/1000</f>
        <v>0</v>
      </c>
      <c r="P154" s="21">
        <f>+P$1*'Delkostnadsindekser 2023'!J154*'Delkostnadsindekser 2023'!$L154/1000</f>
        <v>0</v>
      </c>
      <c r="R154" s="21">
        <f>+R$1*'Delkostnadsindekser 2023'!C154*'Delkostnadsindekser 2023'!$L154/1000</f>
        <v>0</v>
      </c>
    </row>
    <row r="155" spans="1:18">
      <c r="A155" s="4">
        <v>3412</v>
      </c>
      <c r="B155" s="1" t="s">
        <v>31</v>
      </c>
      <c r="D155" s="21">
        <f>+D$1*'Delkostnadsindekser 2023'!D155*'Delkostnadsindekser 2023'!$L155/1000</f>
        <v>0</v>
      </c>
      <c r="F155" s="21">
        <f>+F$1*'Delkostnadsindekser 2023'!E155*'Delkostnadsindekser 2023'!$L155/1000</f>
        <v>0</v>
      </c>
      <c r="H155" s="21">
        <f>+H$1*'Delkostnadsindekser 2023'!F155*'Delkostnadsindekser 2023'!$L155/1000</f>
        <v>0</v>
      </c>
      <c r="J155" s="21">
        <f>+J$1*'Delkostnadsindekser 2023'!G155*'Delkostnadsindekser 2023'!$L155/1000</f>
        <v>0</v>
      </c>
      <c r="L155" s="21">
        <f>+L$1*'Delkostnadsindekser 2023'!H155*'Delkostnadsindekser 2023'!$L155/1000</f>
        <v>0</v>
      </c>
      <c r="N155" s="21">
        <f>+N$1*'Delkostnadsindekser 2023'!I155*'Delkostnadsindekser 2023'!$L155/1000</f>
        <v>0</v>
      </c>
      <c r="P155" s="21">
        <f>+P$1*'Delkostnadsindekser 2023'!J155*'Delkostnadsindekser 2023'!$L155/1000</f>
        <v>0</v>
      </c>
      <c r="R155" s="21">
        <f>+R$1*'Delkostnadsindekser 2023'!C155*'Delkostnadsindekser 2023'!$L155/1000</f>
        <v>0</v>
      </c>
    </row>
    <row r="156" spans="1:18">
      <c r="A156" s="4">
        <v>3413</v>
      </c>
      <c r="B156" s="1" t="s">
        <v>32</v>
      </c>
      <c r="D156" s="21">
        <f>+D$1*'Delkostnadsindekser 2023'!D156*'Delkostnadsindekser 2023'!$L156/1000</f>
        <v>0</v>
      </c>
      <c r="F156" s="21">
        <f>+F$1*'Delkostnadsindekser 2023'!E156*'Delkostnadsindekser 2023'!$L156/1000</f>
        <v>0</v>
      </c>
      <c r="H156" s="21">
        <f>+H$1*'Delkostnadsindekser 2023'!F156*'Delkostnadsindekser 2023'!$L156/1000</f>
        <v>0</v>
      </c>
      <c r="J156" s="21">
        <f>+J$1*'Delkostnadsindekser 2023'!G156*'Delkostnadsindekser 2023'!$L156/1000</f>
        <v>0</v>
      </c>
      <c r="L156" s="21">
        <f>+L$1*'Delkostnadsindekser 2023'!H156*'Delkostnadsindekser 2023'!$L156/1000</f>
        <v>0</v>
      </c>
      <c r="N156" s="21">
        <f>+N$1*'Delkostnadsindekser 2023'!I156*'Delkostnadsindekser 2023'!$L156/1000</f>
        <v>0</v>
      </c>
      <c r="P156" s="21">
        <f>+P$1*'Delkostnadsindekser 2023'!J156*'Delkostnadsindekser 2023'!$L156/1000</f>
        <v>0</v>
      </c>
      <c r="R156" s="21">
        <f>+R$1*'Delkostnadsindekser 2023'!C156*'Delkostnadsindekser 2023'!$L156/1000</f>
        <v>0</v>
      </c>
    </row>
    <row r="157" spans="1:18">
      <c r="A157" s="4">
        <v>3414</v>
      </c>
      <c r="B157" s="1" t="s">
        <v>33</v>
      </c>
      <c r="D157" s="21">
        <f>+D$1*'Delkostnadsindekser 2023'!D157*'Delkostnadsindekser 2023'!$L157/1000</f>
        <v>0</v>
      </c>
      <c r="F157" s="21">
        <f>+F$1*'Delkostnadsindekser 2023'!E157*'Delkostnadsindekser 2023'!$L157/1000</f>
        <v>0</v>
      </c>
      <c r="H157" s="21">
        <f>+H$1*'Delkostnadsindekser 2023'!F157*'Delkostnadsindekser 2023'!$L157/1000</f>
        <v>0</v>
      </c>
      <c r="J157" s="21">
        <f>+J$1*'Delkostnadsindekser 2023'!G157*'Delkostnadsindekser 2023'!$L157/1000</f>
        <v>0</v>
      </c>
      <c r="L157" s="21">
        <f>+L$1*'Delkostnadsindekser 2023'!H157*'Delkostnadsindekser 2023'!$L157/1000</f>
        <v>0</v>
      </c>
      <c r="N157" s="21">
        <f>+N$1*'Delkostnadsindekser 2023'!I157*'Delkostnadsindekser 2023'!$L157/1000</f>
        <v>0</v>
      </c>
      <c r="P157" s="21">
        <f>+P$1*'Delkostnadsindekser 2023'!J157*'Delkostnadsindekser 2023'!$L157/1000</f>
        <v>0</v>
      </c>
      <c r="R157" s="21">
        <f>+R$1*'Delkostnadsindekser 2023'!C157*'Delkostnadsindekser 2023'!$L157/1000</f>
        <v>0</v>
      </c>
    </row>
    <row r="158" spans="1:18">
      <c r="A158" s="4">
        <v>3415</v>
      </c>
      <c r="B158" s="1" t="s">
        <v>34</v>
      </c>
      <c r="D158" s="21">
        <f>+D$1*'Delkostnadsindekser 2023'!D158*'Delkostnadsindekser 2023'!$L158/1000</f>
        <v>0</v>
      </c>
      <c r="F158" s="21">
        <f>+F$1*'Delkostnadsindekser 2023'!E158*'Delkostnadsindekser 2023'!$L158/1000</f>
        <v>0</v>
      </c>
      <c r="H158" s="21">
        <f>+H$1*'Delkostnadsindekser 2023'!F158*'Delkostnadsindekser 2023'!$L158/1000</f>
        <v>0</v>
      </c>
      <c r="J158" s="21">
        <f>+J$1*'Delkostnadsindekser 2023'!G158*'Delkostnadsindekser 2023'!$L158/1000</f>
        <v>0</v>
      </c>
      <c r="L158" s="21">
        <f>+L$1*'Delkostnadsindekser 2023'!H158*'Delkostnadsindekser 2023'!$L158/1000</f>
        <v>0</v>
      </c>
      <c r="N158" s="21">
        <f>+N$1*'Delkostnadsindekser 2023'!I158*'Delkostnadsindekser 2023'!$L158/1000</f>
        <v>0</v>
      </c>
      <c r="P158" s="21">
        <f>+P$1*'Delkostnadsindekser 2023'!J158*'Delkostnadsindekser 2023'!$L158/1000</f>
        <v>0</v>
      </c>
      <c r="R158" s="21">
        <f>+R$1*'Delkostnadsindekser 2023'!C158*'Delkostnadsindekser 2023'!$L158/1000</f>
        <v>0</v>
      </c>
    </row>
    <row r="159" spans="1:18">
      <c r="A159" s="4">
        <v>3416</v>
      </c>
      <c r="B159" s="1" t="s">
        <v>35</v>
      </c>
      <c r="D159" s="21">
        <f>+D$1*'Delkostnadsindekser 2023'!D159*'Delkostnadsindekser 2023'!$L159/1000</f>
        <v>0</v>
      </c>
      <c r="F159" s="21">
        <f>+F$1*'Delkostnadsindekser 2023'!E159*'Delkostnadsindekser 2023'!$L159/1000</f>
        <v>0</v>
      </c>
      <c r="H159" s="21">
        <f>+H$1*'Delkostnadsindekser 2023'!F159*'Delkostnadsindekser 2023'!$L159/1000</f>
        <v>0</v>
      </c>
      <c r="J159" s="21">
        <f>+J$1*'Delkostnadsindekser 2023'!G159*'Delkostnadsindekser 2023'!$L159/1000</f>
        <v>0</v>
      </c>
      <c r="L159" s="21">
        <f>+L$1*'Delkostnadsindekser 2023'!H159*'Delkostnadsindekser 2023'!$L159/1000</f>
        <v>0</v>
      </c>
      <c r="N159" s="21">
        <f>+N$1*'Delkostnadsindekser 2023'!I159*'Delkostnadsindekser 2023'!$L159/1000</f>
        <v>0</v>
      </c>
      <c r="P159" s="21">
        <f>+P$1*'Delkostnadsindekser 2023'!J159*'Delkostnadsindekser 2023'!$L159/1000</f>
        <v>0</v>
      </c>
      <c r="R159" s="21">
        <f>+R$1*'Delkostnadsindekser 2023'!C159*'Delkostnadsindekser 2023'!$L159/1000</f>
        <v>0</v>
      </c>
    </row>
    <row r="160" spans="1:18">
      <c r="A160" s="4">
        <v>3417</v>
      </c>
      <c r="B160" s="1" t="s">
        <v>36</v>
      </c>
      <c r="D160" s="21">
        <f>+D$1*'Delkostnadsindekser 2023'!D160*'Delkostnadsindekser 2023'!$L160/1000</f>
        <v>0</v>
      </c>
      <c r="F160" s="21">
        <f>+F$1*'Delkostnadsindekser 2023'!E160*'Delkostnadsindekser 2023'!$L160/1000</f>
        <v>0</v>
      </c>
      <c r="H160" s="21">
        <f>+H$1*'Delkostnadsindekser 2023'!F160*'Delkostnadsindekser 2023'!$L160/1000</f>
        <v>0</v>
      </c>
      <c r="J160" s="21">
        <f>+J$1*'Delkostnadsindekser 2023'!G160*'Delkostnadsindekser 2023'!$L160/1000</f>
        <v>0</v>
      </c>
      <c r="L160" s="21">
        <f>+L$1*'Delkostnadsindekser 2023'!H160*'Delkostnadsindekser 2023'!$L160/1000</f>
        <v>0</v>
      </c>
      <c r="N160" s="21">
        <f>+N$1*'Delkostnadsindekser 2023'!I160*'Delkostnadsindekser 2023'!$L160/1000</f>
        <v>0</v>
      </c>
      <c r="P160" s="21">
        <f>+P$1*'Delkostnadsindekser 2023'!J160*'Delkostnadsindekser 2023'!$L160/1000</f>
        <v>0</v>
      </c>
      <c r="R160" s="21">
        <f>+R$1*'Delkostnadsindekser 2023'!C160*'Delkostnadsindekser 2023'!$L160/1000</f>
        <v>0</v>
      </c>
    </row>
    <row r="161" spans="1:18">
      <c r="A161" s="4">
        <v>3418</v>
      </c>
      <c r="B161" s="1" t="s">
        <v>37</v>
      </c>
      <c r="D161" s="21">
        <f>+D$1*'Delkostnadsindekser 2023'!D161*'Delkostnadsindekser 2023'!$L161/1000</f>
        <v>0</v>
      </c>
      <c r="F161" s="21">
        <f>+F$1*'Delkostnadsindekser 2023'!E161*'Delkostnadsindekser 2023'!$L161/1000</f>
        <v>0</v>
      </c>
      <c r="H161" s="21">
        <f>+H$1*'Delkostnadsindekser 2023'!F161*'Delkostnadsindekser 2023'!$L161/1000</f>
        <v>0</v>
      </c>
      <c r="J161" s="21">
        <f>+J$1*'Delkostnadsindekser 2023'!G161*'Delkostnadsindekser 2023'!$L161/1000</f>
        <v>0</v>
      </c>
      <c r="L161" s="21">
        <f>+L$1*'Delkostnadsindekser 2023'!H161*'Delkostnadsindekser 2023'!$L161/1000</f>
        <v>0</v>
      </c>
      <c r="N161" s="21">
        <f>+N$1*'Delkostnadsindekser 2023'!I161*'Delkostnadsindekser 2023'!$L161/1000</f>
        <v>0</v>
      </c>
      <c r="P161" s="21">
        <f>+P$1*'Delkostnadsindekser 2023'!J161*'Delkostnadsindekser 2023'!$L161/1000</f>
        <v>0</v>
      </c>
      <c r="R161" s="21">
        <f>+R$1*'Delkostnadsindekser 2023'!C161*'Delkostnadsindekser 2023'!$L161/1000</f>
        <v>0</v>
      </c>
    </row>
    <row r="162" spans="1:18">
      <c r="A162" s="4">
        <v>3419</v>
      </c>
      <c r="B162" s="1" t="s">
        <v>11</v>
      </c>
      <c r="D162" s="21">
        <f>+D$1*'Delkostnadsindekser 2023'!D162*'Delkostnadsindekser 2023'!$L162/1000</f>
        <v>0</v>
      </c>
      <c r="F162" s="21">
        <f>+F$1*'Delkostnadsindekser 2023'!E162*'Delkostnadsindekser 2023'!$L162/1000</f>
        <v>0</v>
      </c>
      <c r="H162" s="21">
        <f>+H$1*'Delkostnadsindekser 2023'!F162*'Delkostnadsindekser 2023'!$L162/1000</f>
        <v>0</v>
      </c>
      <c r="J162" s="21">
        <f>+J$1*'Delkostnadsindekser 2023'!G162*'Delkostnadsindekser 2023'!$L162/1000</f>
        <v>0</v>
      </c>
      <c r="L162" s="21">
        <f>+L$1*'Delkostnadsindekser 2023'!H162*'Delkostnadsindekser 2023'!$L162/1000</f>
        <v>0</v>
      </c>
      <c r="N162" s="21">
        <f>+N$1*'Delkostnadsindekser 2023'!I162*'Delkostnadsindekser 2023'!$L162/1000</f>
        <v>0</v>
      </c>
      <c r="P162" s="21">
        <f>+P$1*'Delkostnadsindekser 2023'!J162*'Delkostnadsindekser 2023'!$L162/1000</f>
        <v>0</v>
      </c>
      <c r="R162" s="21">
        <f>+R$1*'Delkostnadsindekser 2023'!C162*'Delkostnadsindekser 2023'!$L162/1000</f>
        <v>0</v>
      </c>
    </row>
    <row r="163" spans="1:18">
      <c r="A163" s="4">
        <v>3420</v>
      </c>
      <c r="B163" s="1" t="s">
        <v>38</v>
      </c>
      <c r="D163" s="21">
        <f>+D$1*'Delkostnadsindekser 2023'!D163*'Delkostnadsindekser 2023'!$L163/1000</f>
        <v>0</v>
      </c>
      <c r="F163" s="21">
        <f>+F$1*'Delkostnadsindekser 2023'!E163*'Delkostnadsindekser 2023'!$L163/1000</f>
        <v>0</v>
      </c>
      <c r="H163" s="21">
        <f>+H$1*'Delkostnadsindekser 2023'!F163*'Delkostnadsindekser 2023'!$L163/1000</f>
        <v>0</v>
      </c>
      <c r="J163" s="21">
        <f>+J$1*'Delkostnadsindekser 2023'!G163*'Delkostnadsindekser 2023'!$L163/1000</f>
        <v>0</v>
      </c>
      <c r="L163" s="21">
        <f>+L$1*'Delkostnadsindekser 2023'!H163*'Delkostnadsindekser 2023'!$L163/1000</f>
        <v>0</v>
      </c>
      <c r="N163" s="21">
        <f>+N$1*'Delkostnadsindekser 2023'!I163*'Delkostnadsindekser 2023'!$L163/1000</f>
        <v>0</v>
      </c>
      <c r="P163" s="21">
        <f>+P$1*'Delkostnadsindekser 2023'!J163*'Delkostnadsindekser 2023'!$L163/1000</f>
        <v>0</v>
      </c>
      <c r="R163" s="21">
        <f>+R$1*'Delkostnadsindekser 2023'!C163*'Delkostnadsindekser 2023'!$L163/1000</f>
        <v>0</v>
      </c>
    </row>
    <row r="164" spans="1:18">
      <c r="A164" s="4">
        <v>3421</v>
      </c>
      <c r="B164" s="1" t="s">
        <v>39</v>
      </c>
      <c r="D164" s="21">
        <f>+D$1*'Delkostnadsindekser 2023'!D164*'Delkostnadsindekser 2023'!$L164/1000</f>
        <v>0</v>
      </c>
      <c r="F164" s="21">
        <f>+F$1*'Delkostnadsindekser 2023'!E164*'Delkostnadsindekser 2023'!$L164/1000</f>
        <v>0</v>
      </c>
      <c r="H164" s="21">
        <f>+H$1*'Delkostnadsindekser 2023'!F164*'Delkostnadsindekser 2023'!$L164/1000</f>
        <v>0</v>
      </c>
      <c r="J164" s="21">
        <f>+J$1*'Delkostnadsindekser 2023'!G164*'Delkostnadsindekser 2023'!$L164/1000</f>
        <v>0</v>
      </c>
      <c r="L164" s="21">
        <f>+L$1*'Delkostnadsindekser 2023'!H164*'Delkostnadsindekser 2023'!$L164/1000</f>
        <v>0</v>
      </c>
      <c r="N164" s="21">
        <f>+N$1*'Delkostnadsindekser 2023'!I164*'Delkostnadsindekser 2023'!$L164/1000</f>
        <v>0</v>
      </c>
      <c r="P164" s="21">
        <f>+P$1*'Delkostnadsindekser 2023'!J164*'Delkostnadsindekser 2023'!$L164/1000</f>
        <v>0</v>
      </c>
      <c r="R164" s="21">
        <f>+R$1*'Delkostnadsindekser 2023'!C164*'Delkostnadsindekser 2023'!$L164/1000</f>
        <v>0</v>
      </c>
    </row>
    <row r="165" spans="1:18">
      <c r="A165" s="4">
        <v>3422</v>
      </c>
      <c r="B165" s="1" t="s">
        <v>40</v>
      </c>
      <c r="D165" s="21">
        <f>+D$1*'Delkostnadsindekser 2023'!D165*'Delkostnadsindekser 2023'!$L165/1000</f>
        <v>0</v>
      </c>
      <c r="F165" s="21">
        <f>+F$1*'Delkostnadsindekser 2023'!E165*'Delkostnadsindekser 2023'!$L165/1000</f>
        <v>0</v>
      </c>
      <c r="H165" s="21">
        <f>+H$1*'Delkostnadsindekser 2023'!F165*'Delkostnadsindekser 2023'!$L165/1000</f>
        <v>0</v>
      </c>
      <c r="J165" s="21">
        <f>+J$1*'Delkostnadsindekser 2023'!G165*'Delkostnadsindekser 2023'!$L165/1000</f>
        <v>0</v>
      </c>
      <c r="L165" s="21">
        <f>+L$1*'Delkostnadsindekser 2023'!H165*'Delkostnadsindekser 2023'!$L165/1000</f>
        <v>0</v>
      </c>
      <c r="N165" s="21">
        <f>+N$1*'Delkostnadsindekser 2023'!I165*'Delkostnadsindekser 2023'!$L165/1000</f>
        <v>0</v>
      </c>
      <c r="P165" s="21">
        <f>+P$1*'Delkostnadsindekser 2023'!J165*'Delkostnadsindekser 2023'!$L165/1000</f>
        <v>0</v>
      </c>
      <c r="R165" s="21">
        <f>+R$1*'Delkostnadsindekser 2023'!C165*'Delkostnadsindekser 2023'!$L165/1000</f>
        <v>0</v>
      </c>
    </row>
    <row r="166" spans="1:18">
      <c r="A166" s="4">
        <v>3423</v>
      </c>
      <c r="B166" s="1" t="s">
        <v>41</v>
      </c>
      <c r="D166" s="21">
        <f>+D$1*'Delkostnadsindekser 2023'!D166*'Delkostnadsindekser 2023'!$L166/1000</f>
        <v>0</v>
      </c>
      <c r="F166" s="21">
        <f>+F$1*'Delkostnadsindekser 2023'!E166*'Delkostnadsindekser 2023'!$L166/1000</f>
        <v>0</v>
      </c>
      <c r="H166" s="21">
        <f>+H$1*'Delkostnadsindekser 2023'!F166*'Delkostnadsindekser 2023'!$L166/1000</f>
        <v>0</v>
      </c>
      <c r="J166" s="21">
        <f>+J$1*'Delkostnadsindekser 2023'!G166*'Delkostnadsindekser 2023'!$L166/1000</f>
        <v>0</v>
      </c>
      <c r="L166" s="21">
        <f>+L$1*'Delkostnadsindekser 2023'!H166*'Delkostnadsindekser 2023'!$L166/1000</f>
        <v>0</v>
      </c>
      <c r="N166" s="21">
        <f>+N$1*'Delkostnadsindekser 2023'!I166*'Delkostnadsindekser 2023'!$L166/1000</f>
        <v>0</v>
      </c>
      <c r="P166" s="21">
        <f>+P$1*'Delkostnadsindekser 2023'!J166*'Delkostnadsindekser 2023'!$L166/1000</f>
        <v>0</v>
      </c>
      <c r="R166" s="21">
        <f>+R$1*'Delkostnadsindekser 2023'!C166*'Delkostnadsindekser 2023'!$L166/1000</f>
        <v>0</v>
      </c>
    </row>
    <row r="167" spans="1:18">
      <c r="A167" s="4">
        <v>3424</v>
      </c>
      <c r="B167" s="1" t="s">
        <v>42</v>
      </c>
      <c r="D167" s="21">
        <f>+D$1*'Delkostnadsindekser 2023'!D167*'Delkostnadsindekser 2023'!$L167/1000</f>
        <v>0</v>
      </c>
      <c r="F167" s="21">
        <f>+F$1*'Delkostnadsindekser 2023'!E167*'Delkostnadsindekser 2023'!$L167/1000</f>
        <v>0</v>
      </c>
      <c r="H167" s="21">
        <f>+H$1*'Delkostnadsindekser 2023'!F167*'Delkostnadsindekser 2023'!$L167/1000</f>
        <v>0</v>
      </c>
      <c r="J167" s="21">
        <f>+J$1*'Delkostnadsindekser 2023'!G167*'Delkostnadsindekser 2023'!$L167/1000</f>
        <v>0</v>
      </c>
      <c r="L167" s="21">
        <f>+L$1*'Delkostnadsindekser 2023'!H167*'Delkostnadsindekser 2023'!$L167/1000</f>
        <v>0</v>
      </c>
      <c r="N167" s="21">
        <f>+N$1*'Delkostnadsindekser 2023'!I167*'Delkostnadsindekser 2023'!$L167/1000</f>
        <v>0</v>
      </c>
      <c r="P167" s="21">
        <f>+P$1*'Delkostnadsindekser 2023'!J167*'Delkostnadsindekser 2023'!$L167/1000</f>
        <v>0</v>
      </c>
      <c r="R167" s="21">
        <f>+R$1*'Delkostnadsindekser 2023'!C167*'Delkostnadsindekser 2023'!$L167/1000</f>
        <v>0</v>
      </c>
    </row>
    <row r="168" spans="1:18">
      <c r="A168" s="4">
        <v>3425</v>
      </c>
      <c r="B168" s="1" t="s">
        <v>43</v>
      </c>
      <c r="D168" s="21">
        <f>+D$1*'Delkostnadsindekser 2023'!D168*'Delkostnadsindekser 2023'!$L168/1000</f>
        <v>0</v>
      </c>
      <c r="F168" s="21">
        <f>+F$1*'Delkostnadsindekser 2023'!E168*'Delkostnadsindekser 2023'!$L168/1000</f>
        <v>0</v>
      </c>
      <c r="H168" s="21">
        <f>+H$1*'Delkostnadsindekser 2023'!F168*'Delkostnadsindekser 2023'!$L168/1000</f>
        <v>0</v>
      </c>
      <c r="J168" s="21">
        <f>+J$1*'Delkostnadsindekser 2023'!G168*'Delkostnadsindekser 2023'!$L168/1000</f>
        <v>0</v>
      </c>
      <c r="L168" s="21">
        <f>+L$1*'Delkostnadsindekser 2023'!H168*'Delkostnadsindekser 2023'!$L168/1000</f>
        <v>0</v>
      </c>
      <c r="N168" s="21">
        <f>+N$1*'Delkostnadsindekser 2023'!I168*'Delkostnadsindekser 2023'!$L168/1000</f>
        <v>0</v>
      </c>
      <c r="P168" s="21">
        <f>+P$1*'Delkostnadsindekser 2023'!J168*'Delkostnadsindekser 2023'!$L168/1000</f>
        <v>0</v>
      </c>
      <c r="R168" s="21">
        <f>+R$1*'Delkostnadsindekser 2023'!C168*'Delkostnadsindekser 2023'!$L168/1000</f>
        <v>0</v>
      </c>
    </row>
    <row r="169" spans="1:18">
      <c r="A169" s="4">
        <v>3426</v>
      </c>
      <c r="B169" s="1" t="s">
        <v>44</v>
      </c>
      <c r="D169" s="21">
        <f>+D$1*'Delkostnadsindekser 2023'!D169*'Delkostnadsindekser 2023'!$L169/1000</f>
        <v>0</v>
      </c>
      <c r="F169" s="21">
        <f>+F$1*'Delkostnadsindekser 2023'!E169*'Delkostnadsindekser 2023'!$L169/1000</f>
        <v>0</v>
      </c>
      <c r="H169" s="21">
        <f>+H$1*'Delkostnadsindekser 2023'!F169*'Delkostnadsindekser 2023'!$L169/1000</f>
        <v>0</v>
      </c>
      <c r="J169" s="21">
        <f>+J$1*'Delkostnadsindekser 2023'!G169*'Delkostnadsindekser 2023'!$L169/1000</f>
        <v>0</v>
      </c>
      <c r="L169" s="21">
        <f>+L$1*'Delkostnadsindekser 2023'!H169*'Delkostnadsindekser 2023'!$L169/1000</f>
        <v>0</v>
      </c>
      <c r="N169" s="21">
        <f>+N$1*'Delkostnadsindekser 2023'!I169*'Delkostnadsindekser 2023'!$L169/1000</f>
        <v>0</v>
      </c>
      <c r="P169" s="21">
        <f>+P$1*'Delkostnadsindekser 2023'!J169*'Delkostnadsindekser 2023'!$L169/1000</f>
        <v>0</v>
      </c>
      <c r="R169" s="21">
        <f>+R$1*'Delkostnadsindekser 2023'!C169*'Delkostnadsindekser 2023'!$L169/1000</f>
        <v>0</v>
      </c>
    </row>
    <row r="170" spans="1:18">
      <c r="A170" s="4">
        <v>3427</v>
      </c>
      <c r="B170" s="1" t="s">
        <v>45</v>
      </c>
      <c r="D170" s="21">
        <f>+D$1*'Delkostnadsindekser 2023'!D170*'Delkostnadsindekser 2023'!$L170/1000</f>
        <v>0</v>
      </c>
      <c r="F170" s="21">
        <f>+F$1*'Delkostnadsindekser 2023'!E170*'Delkostnadsindekser 2023'!$L170/1000</f>
        <v>0</v>
      </c>
      <c r="H170" s="21">
        <f>+H$1*'Delkostnadsindekser 2023'!F170*'Delkostnadsindekser 2023'!$L170/1000</f>
        <v>0</v>
      </c>
      <c r="J170" s="21">
        <f>+J$1*'Delkostnadsindekser 2023'!G170*'Delkostnadsindekser 2023'!$L170/1000</f>
        <v>0</v>
      </c>
      <c r="L170" s="21">
        <f>+L$1*'Delkostnadsindekser 2023'!H170*'Delkostnadsindekser 2023'!$L170/1000</f>
        <v>0</v>
      </c>
      <c r="N170" s="21">
        <f>+N$1*'Delkostnadsindekser 2023'!I170*'Delkostnadsindekser 2023'!$L170/1000</f>
        <v>0</v>
      </c>
      <c r="P170" s="21">
        <f>+P$1*'Delkostnadsindekser 2023'!J170*'Delkostnadsindekser 2023'!$L170/1000</f>
        <v>0</v>
      </c>
      <c r="R170" s="21">
        <f>+R$1*'Delkostnadsindekser 2023'!C170*'Delkostnadsindekser 2023'!$L170/1000</f>
        <v>0</v>
      </c>
    </row>
    <row r="171" spans="1:18">
      <c r="A171" s="4">
        <v>3428</v>
      </c>
      <c r="B171" s="1" t="s">
        <v>46</v>
      </c>
      <c r="D171" s="21">
        <f>+D$1*'Delkostnadsindekser 2023'!D171*'Delkostnadsindekser 2023'!$L171/1000</f>
        <v>0</v>
      </c>
      <c r="F171" s="21">
        <f>+F$1*'Delkostnadsindekser 2023'!E171*'Delkostnadsindekser 2023'!$L171/1000</f>
        <v>0</v>
      </c>
      <c r="H171" s="21">
        <f>+H$1*'Delkostnadsindekser 2023'!F171*'Delkostnadsindekser 2023'!$L171/1000</f>
        <v>0</v>
      </c>
      <c r="J171" s="21">
        <f>+J$1*'Delkostnadsindekser 2023'!G171*'Delkostnadsindekser 2023'!$L171/1000</f>
        <v>0</v>
      </c>
      <c r="L171" s="21">
        <f>+L$1*'Delkostnadsindekser 2023'!H171*'Delkostnadsindekser 2023'!$L171/1000</f>
        <v>0</v>
      </c>
      <c r="N171" s="21">
        <f>+N$1*'Delkostnadsindekser 2023'!I171*'Delkostnadsindekser 2023'!$L171/1000</f>
        <v>0</v>
      </c>
      <c r="P171" s="21">
        <f>+P$1*'Delkostnadsindekser 2023'!J171*'Delkostnadsindekser 2023'!$L171/1000</f>
        <v>0</v>
      </c>
      <c r="R171" s="21">
        <f>+R$1*'Delkostnadsindekser 2023'!C171*'Delkostnadsindekser 2023'!$L171/1000</f>
        <v>0</v>
      </c>
    </row>
    <row r="172" spans="1:18">
      <c r="A172" s="4">
        <v>3429</v>
      </c>
      <c r="B172" s="1" t="s">
        <v>47</v>
      </c>
      <c r="D172" s="21">
        <f>+D$1*'Delkostnadsindekser 2023'!D172*'Delkostnadsindekser 2023'!$L172/1000</f>
        <v>0</v>
      </c>
      <c r="F172" s="21">
        <f>+F$1*'Delkostnadsindekser 2023'!E172*'Delkostnadsindekser 2023'!$L172/1000</f>
        <v>0</v>
      </c>
      <c r="H172" s="21">
        <f>+H$1*'Delkostnadsindekser 2023'!F172*'Delkostnadsindekser 2023'!$L172/1000</f>
        <v>0</v>
      </c>
      <c r="J172" s="21">
        <f>+J$1*'Delkostnadsindekser 2023'!G172*'Delkostnadsindekser 2023'!$L172/1000</f>
        <v>0</v>
      </c>
      <c r="L172" s="21">
        <f>+L$1*'Delkostnadsindekser 2023'!H172*'Delkostnadsindekser 2023'!$L172/1000</f>
        <v>0</v>
      </c>
      <c r="N172" s="21">
        <f>+N$1*'Delkostnadsindekser 2023'!I172*'Delkostnadsindekser 2023'!$L172/1000</f>
        <v>0</v>
      </c>
      <c r="P172" s="21">
        <f>+P$1*'Delkostnadsindekser 2023'!J172*'Delkostnadsindekser 2023'!$L172/1000</f>
        <v>0</v>
      </c>
      <c r="R172" s="21">
        <f>+R$1*'Delkostnadsindekser 2023'!C172*'Delkostnadsindekser 2023'!$L172/1000</f>
        <v>0</v>
      </c>
    </row>
    <row r="173" spans="1:18">
      <c r="A173" s="4">
        <v>3430</v>
      </c>
      <c r="B173" s="1" t="s">
        <v>48</v>
      </c>
      <c r="D173" s="21">
        <f>+D$1*'Delkostnadsindekser 2023'!D173*'Delkostnadsindekser 2023'!$L173/1000</f>
        <v>0</v>
      </c>
      <c r="F173" s="21">
        <f>+F$1*'Delkostnadsindekser 2023'!E173*'Delkostnadsindekser 2023'!$L173/1000</f>
        <v>0</v>
      </c>
      <c r="H173" s="21">
        <f>+H$1*'Delkostnadsindekser 2023'!F173*'Delkostnadsindekser 2023'!$L173/1000</f>
        <v>0</v>
      </c>
      <c r="J173" s="21">
        <f>+J$1*'Delkostnadsindekser 2023'!G173*'Delkostnadsindekser 2023'!$L173/1000</f>
        <v>0</v>
      </c>
      <c r="L173" s="21">
        <f>+L$1*'Delkostnadsindekser 2023'!H173*'Delkostnadsindekser 2023'!$L173/1000</f>
        <v>0</v>
      </c>
      <c r="N173" s="21">
        <f>+N$1*'Delkostnadsindekser 2023'!I173*'Delkostnadsindekser 2023'!$L173/1000</f>
        <v>0</v>
      </c>
      <c r="P173" s="21">
        <f>+P$1*'Delkostnadsindekser 2023'!J173*'Delkostnadsindekser 2023'!$L173/1000</f>
        <v>0</v>
      </c>
      <c r="R173" s="21">
        <f>+R$1*'Delkostnadsindekser 2023'!C173*'Delkostnadsindekser 2023'!$L173/1000</f>
        <v>0</v>
      </c>
    </row>
    <row r="174" spans="1:18">
      <c r="A174" s="4">
        <v>3431</v>
      </c>
      <c r="B174" s="1" t="s">
        <v>51</v>
      </c>
      <c r="D174" s="21">
        <f>+D$1*'Delkostnadsindekser 2023'!D174*'Delkostnadsindekser 2023'!$L174/1000</f>
        <v>0</v>
      </c>
      <c r="F174" s="21">
        <f>+F$1*'Delkostnadsindekser 2023'!E174*'Delkostnadsindekser 2023'!$L174/1000</f>
        <v>0</v>
      </c>
      <c r="H174" s="21">
        <f>+H$1*'Delkostnadsindekser 2023'!F174*'Delkostnadsindekser 2023'!$L174/1000</f>
        <v>0</v>
      </c>
      <c r="J174" s="21">
        <f>+J$1*'Delkostnadsindekser 2023'!G174*'Delkostnadsindekser 2023'!$L174/1000</f>
        <v>0</v>
      </c>
      <c r="L174" s="21">
        <f>+L$1*'Delkostnadsindekser 2023'!H174*'Delkostnadsindekser 2023'!$L174/1000</f>
        <v>0</v>
      </c>
      <c r="N174" s="21">
        <f>+N$1*'Delkostnadsindekser 2023'!I174*'Delkostnadsindekser 2023'!$L174/1000</f>
        <v>0</v>
      </c>
      <c r="P174" s="21">
        <f>+P$1*'Delkostnadsindekser 2023'!J174*'Delkostnadsindekser 2023'!$L174/1000</f>
        <v>0</v>
      </c>
      <c r="R174" s="21">
        <f>+R$1*'Delkostnadsindekser 2023'!C174*'Delkostnadsindekser 2023'!$L174/1000</f>
        <v>0</v>
      </c>
    </row>
    <row r="175" spans="1:18">
      <c r="A175" s="4">
        <v>3432</v>
      </c>
      <c r="B175" s="1" t="s">
        <v>52</v>
      </c>
      <c r="D175" s="21">
        <f>+D$1*'Delkostnadsindekser 2023'!D175*'Delkostnadsindekser 2023'!$L175/1000</f>
        <v>0</v>
      </c>
      <c r="F175" s="21">
        <f>+F$1*'Delkostnadsindekser 2023'!E175*'Delkostnadsindekser 2023'!$L175/1000</f>
        <v>0</v>
      </c>
      <c r="H175" s="21">
        <f>+H$1*'Delkostnadsindekser 2023'!F175*'Delkostnadsindekser 2023'!$L175/1000</f>
        <v>0</v>
      </c>
      <c r="J175" s="21">
        <f>+J$1*'Delkostnadsindekser 2023'!G175*'Delkostnadsindekser 2023'!$L175/1000</f>
        <v>0</v>
      </c>
      <c r="L175" s="21">
        <f>+L$1*'Delkostnadsindekser 2023'!H175*'Delkostnadsindekser 2023'!$L175/1000</f>
        <v>0</v>
      </c>
      <c r="N175" s="21">
        <f>+N$1*'Delkostnadsindekser 2023'!I175*'Delkostnadsindekser 2023'!$L175/1000</f>
        <v>0</v>
      </c>
      <c r="P175" s="21">
        <f>+P$1*'Delkostnadsindekser 2023'!J175*'Delkostnadsindekser 2023'!$L175/1000</f>
        <v>0</v>
      </c>
      <c r="R175" s="21">
        <f>+R$1*'Delkostnadsindekser 2023'!C175*'Delkostnadsindekser 2023'!$L175/1000</f>
        <v>0</v>
      </c>
    </row>
    <row r="176" spans="1:18">
      <c r="A176" s="4">
        <v>3433</v>
      </c>
      <c r="B176" s="1" t="s">
        <v>53</v>
      </c>
      <c r="D176" s="21">
        <f>+D$1*'Delkostnadsindekser 2023'!D176*'Delkostnadsindekser 2023'!$L176/1000</f>
        <v>0</v>
      </c>
      <c r="F176" s="21">
        <f>+F$1*'Delkostnadsindekser 2023'!E176*'Delkostnadsindekser 2023'!$L176/1000</f>
        <v>0</v>
      </c>
      <c r="H176" s="21">
        <f>+H$1*'Delkostnadsindekser 2023'!F176*'Delkostnadsindekser 2023'!$L176/1000</f>
        <v>0</v>
      </c>
      <c r="J176" s="21">
        <f>+J$1*'Delkostnadsindekser 2023'!G176*'Delkostnadsindekser 2023'!$L176/1000</f>
        <v>0</v>
      </c>
      <c r="L176" s="21">
        <f>+L$1*'Delkostnadsindekser 2023'!H176*'Delkostnadsindekser 2023'!$L176/1000</f>
        <v>0</v>
      </c>
      <c r="N176" s="21">
        <f>+N$1*'Delkostnadsindekser 2023'!I176*'Delkostnadsindekser 2023'!$L176/1000</f>
        <v>0</v>
      </c>
      <c r="P176" s="21">
        <f>+P$1*'Delkostnadsindekser 2023'!J176*'Delkostnadsindekser 2023'!$L176/1000</f>
        <v>0</v>
      </c>
      <c r="R176" s="21">
        <f>+R$1*'Delkostnadsindekser 2023'!C176*'Delkostnadsindekser 2023'!$L176/1000</f>
        <v>0</v>
      </c>
    </row>
    <row r="177" spans="1:18">
      <c r="A177" s="4">
        <v>3434</v>
      </c>
      <c r="B177" s="1" t="s">
        <v>54</v>
      </c>
      <c r="D177" s="21">
        <f>+D$1*'Delkostnadsindekser 2023'!D177*'Delkostnadsindekser 2023'!$L177/1000</f>
        <v>0</v>
      </c>
      <c r="F177" s="21">
        <f>+F$1*'Delkostnadsindekser 2023'!E177*'Delkostnadsindekser 2023'!$L177/1000</f>
        <v>0</v>
      </c>
      <c r="H177" s="21">
        <f>+H$1*'Delkostnadsindekser 2023'!F177*'Delkostnadsindekser 2023'!$L177/1000</f>
        <v>0</v>
      </c>
      <c r="J177" s="21">
        <f>+J$1*'Delkostnadsindekser 2023'!G177*'Delkostnadsindekser 2023'!$L177/1000</f>
        <v>0</v>
      </c>
      <c r="L177" s="21">
        <f>+L$1*'Delkostnadsindekser 2023'!H177*'Delkostnadsindekser 2023'!$L177/1000</f>
        <v>0</v>
      </c>
      <c r="N177" s="21">
        <f>+N$1*'Delkostnadsindekser 2023'!I177*'Delkostnadsindekser 2023'!$L177/1000</f>
        <v>0</v>
      </c>
      <c r="P177" s="21">
        <f>+P$1*'Delkostnadsindekser 2023'!J177*'Delkostnadsindekser 2023'!$L177/1000</f>
        <v>0</v>
      </c>
      <c r="R177" s="21">
        <f>+R$1*'Delkostnadsindekser 2023'!C177*'Delkostnadsindekser 2023'!$L177/1000</f>
        <v>0</v>
      </c>
    </row>
    <row r="178" spans="1:18">
      <c r="A178" s="4">
        <v>3435</v>
      </c>
      <c r="B178" s="1" t="s">
        <v>55</v>
      </c>
      <c r="D178" s="21">
        <f>+D$1*'Delkostnadsindekser 2023'!D178*'Delkostnadsindekser 2023'!$L178/1000</f>
        <v>0</v>
      </c>
      <c r="F178" s="21">
        <f>+F$1*'Delkostnadsindekser 2023'!E178*'Delkostnadsindekser 2023'!$L178/1000</f>
        <v>0</v>
      </c>
      <c r="H178" s="21">
        <f>+H$1*'Delkostnadsindekser 2023'!F178*'Delkostnadsindekser 2023'!$L178/1000</f>
        <v>0</v>
      </c>
      <c r="J178" s="21">
        <f>+J$1*'Delkostnadsindekser 2023'!G178*'Delkostnadsindekser 2023'!$L178/1000</f>
        <v>0</v>
      </c>
      <c r="L178" s="21">
        <f>+L$1*'Delkostnadsindekser 2023'!H178*'Delkostnadsindekser 2023'!$L178/1000</f>
        <v>0</v>
      </c>
      <c r="N178" s="21">
        <f>+N$1*'Delkostnadsindekser 2023'!I178*'Delkostnadsindekser 2023'!$L178/1000</f>
        <v>0</v>
      </c>
      <c r="P178" s="21">
        <f>+P$1*'Delkostnadsindekser 2023'!J178*'Delkostnadsindekser 2023'!$L178/1000</f>
        <v>0</v>
      </c>
      <c r="R178" s="21">
        <f>+R$1*'Delkostnadsindekser 2023'!C178*'Delkostnadsindekser 2023'!$L178/1000</f>
        <v>0</v>
      </c>
    </row>
    <row r="179" spans="1:18">
      <c r="A179" s="4">
        <v>3436</v>
      </c>
      <c r="B179" s="1" t="s">
        <v>56</v>
      </c>
      <c r="D179" s="21">
        <f>+D$1*'Delkostnadsindekser 2023'!D179*'Delkostnadsindekser 2023'!$L179/1000</f>
        <v>0</v>
      </c>
      <c r="F179" s="21">
        <f>+F$1*'Delkostnadsindekser 2023'!E179*'Delkostnadsindekser 2023'!$L179/1000</f>
        <v>0</v>
      </c>
      <c r="H179" s="21">
        <f>+H$1*'Delkostnadsindekser 2023'!F179*'Delkostnadsindekser 2023'!$L179/1000</f>
        <v>0</v>
      </c>
      <c r="J179" s="21">
        <f>+J$1*'Delkostnadsindekser 2023'!G179*'Delkostnadsindekser 2023'!$L179/1000</f>
        <v>0</v>
      </c>
      <c r="L179" s="21">
        <f>+L$1*'Delkostnadsindekser 2023'!H179*'Delkostnadsindekser 2023'!$L179/1000</f>
        <v>0</v>
      </c>
      <c r="N179" s="21">
        <f>+N$1*'Delkostnadsindekser 2023'!I179*'Delkostnadsindekser 2023'!$L179/1000</f>
        <v>0</v>
      </c>
      <c r="P179" s="21">
        <f>+P$1*'Delkostnadsindekser 2023'!J179*'Delkostnadsindekser 2023'!$L179/1000</f>
        <v>0</v>
      </c>
      <c r="R179" s="21">
        <f>+R$1*'Delkostnadsindekser 2023'!C179*'Delkostnadsindekser 2023'!$L179/1000</f>
        <v>0</v>
      </c>
    </row>
    <row r="180" spans="1:18">
      <c r="A180" s="4">
        <v>3437</v>
      </c>
      <c r="B180" s="1" t="s">
        <v>57</v>
      </c>
      <c r="D180" s="21">
        <f>+D$1*'Delkostnadsindekser 2023'!D180*'Delkostnadsindekser 2023'!$L180/1000</f>
        <v>0</v>
      </c>
      <c r="F180" s="21">
        <f>+F$1*'Delkostnadsindekser 2023'!E180*'Delkostnadsindekser 2023'!$L180/1000</f>
        <v>0</v>
      </c>
      <c r="H180" s="21">
        <f>+H$1*'Delkostnadsindekser 2023'!F180*'Delkostnadsindekser 2023'!$L180/1000</f>
        <v>0</v>
      </c>
      <c r="J180" s="21">
        <f>+J$1*'Delkostnadsindekser 2023'!G180*'Delkostnadsindekser 2023'!$L180/1000</f>
        <v>0</v>
      </c>
      <c r="L180" s="21">
        <f>+L$1*'Delkostnadsindekser 2023'!H180*'Delkostnadsindekser 2023'!$L180/1000</f>
        <v>0</v>
      </c>
      <c r="N180" s="21">
        <f>+N$1*'Delkostnadsindekser 2023'!I180*'Delkostnadsindekser 2023'!$L180/1000</f>
        <v>0</v>
      </c>
      <c r="P180" s="21">
        <f>+P$1*'Delkostnadsindekser 2023'!J180*'Delkostnadsindekser 2023'!$L180/1000</f>
        <v>0</v>
      </c>
      <c r="R180" s="21">
        <f>+R$1*'Delkostnadsindekser 2023'!C180*'Delkostnadsindekser 2023'!$L180/1000</f>
        <v>0</v>
      </c>
    </row>
    <row r="181" spans="1:18">
      <c r="A181" s="4">
        <v>3438</v>
      </c>
      <c r="B181" s="1" t="s">
        <v>58</v>
      </c>
      <c r="D181" s="21">
        <f>+D$1*'Delkostnadsindekser 2023'!D181*'Delkostnadsindekser 2023'!$L181/1000</f>
        <v>0</v>
      </c>
      <c r="F181" s="21">
        <f>+F$1*'Delkostnadsindekser 2023'!E181*'Delkostnadsindekser 2023'!$L181/1000</f>
        <v>0</v>
      </c>
      <c r="H181" s="21">
        <f>+H$1*'Delkostnadsindekser 2023'!F181*'Delkostnadsindekser 2023'!$L181/1000</f>
        <v>0</v>
      </c>
      <c r="J181" s="21">
        <f>+J$1*'Delkostnadsindekser 2023'!G181*'Delkostnadsindekser 2023'!$L181/1000</f>
        <v>0</v>
      </c>
      <c r="L181" s="21">
        <f>+L$1*'Delkostnadsindekser 2023'!H181*'Delkostnadsindekser 2023'!$L181/1000</f>
        <v>0</v>
      </c>
      <c r="N181" s="21">
        <f>+N$1*'Delkostnadsindekser 2023'!I181*'Delkostnadsindekser 2023'!$L181/1000</f>
        <v>0</v>
      </c>
      <c r="P181" s="21">
        <f>+P$1*'Delkostnadsindekser 2023'!J181*'Delkostnadsindekser 2023'!$L181/1000</f>
        <v>0</v>
      </c>
      <c r="R181" s="21">
        <f>+R$1*'Delkostnadsindekser 2023'!C181*'Delkostnadsindekser 2023'!$L181/1000</f>
        <v>0</v>
      </c>
    </row>
    <row r="182" spans="1:18">
      <c r="A182" s="4">
        <v>3439</v>
      </c>
      <c r="B182" s="1" t="s">
        <v>59</v>
      </c>
      <c r="D182" s="21">
        <f>+D$1*'Delkostnadsindekser 2023'!D182*'Delkostnadsindekser 2023'!$L182/1000</f>
        <v>0</v>
      </c>
      <c r="F182" s="21">
        <f>+F$1*'Delkostnadsindekser 2023'!E182*'Delkostnadsindekser 2023'!$L182/1000</f>
        <v>0</v>
      </c>
      <c r="H182" s="21">
        <f>+H$1*'Delkostnadsindekser 2023'!F182*'Delkostnadsindekser 2023'!$L182/1000</f>
        <v>0</v>
      </c>
      <c r="J182" s="21">
        <f>+J$1*'Delkostnadsindekser 2023'!G182*'Delkostnadsindekser 2023'!$L182/1000</f>
        <v>0</v>
      </c>
      <c r="L182" s="21">
        <f>+L$1*'Delkostnadsindekser 2023'!H182*'Delkostnadsindekser 2023'!$L182/1000</f>
        <v>0</v>
      </c>
      <c r="N182" s="21">
        <f>+N$1*'Delkostnadsindekser 2023'!I182*'Delkostnadsindekser 2023'!$L182/1000</f>
        <v>0</v>
      </c>
      <c r="P182" s="21">
        <f>+P$1*'Delkostnadsindekser 2023'!J182*'Delkostnadsindekser 2023'!$L182/1000</f>
        <v>0</v>
      </c>
      <c r="R182" s="21">
        <f>+R$1*'Delkostnadsindekser 2023'!C182*'Delkostnadsindekser 2023'!$L182/1000</f>
        <v>0</v>
      </c>
    </row>
    <row r="183" spans="1:18">
      <c r="A183" s="4">
        <v>3440</v>
      </c>
      <c r="B183" s="1" t="s">
        <v>60</v>
      </c>
      <c r="D183" s="21">
        <f>+D$1*'Delkostnadsindekser 2023'!D183*'Delkostnadsindekser 2023'!$L183/1000</f>
        <v>0</v>
      </c>
      <c r="F183" s="21">
        <f>+F$1*'Delkostnadsindekser 2023'!E183*'Delkostnadsindekser 2023'!$L183/1000</f>
        <v>0</v>
      </c>
      <c r="H183" s="21">
        <f>+H$1*'Delkostnadsindekser 2023'!F183*'Delkostnadsindekser 2023'!$L183/1000</f>
        <v>0</v>
      </c>
      <c r="J183" s="21">
        <f>+J$1*'Delkostnadsindekser 2023'!G183*'Delkostnadsindekser 2023'!$L183/1000</f>
        <v>0</v>
      </c>
      <c r="L183" s="21">
        <f>+L$1*'Delkostnadsindekser 2023'!H183*'Delkostnadsindekser 2023'!$L183/1000</f>
        <v>0</v>
      </c>
      <c r="N183" s="21">
        <f>+N$1*'Delkostnadsindekser 2023'!I183*'Delkostnadsindekser 2023'!$L183/1000</f>
        <v>0</v>
      </c>
      <c r="P183" s="21">
        <f>+P$1*'Delkostnadsindekser 2023'!J183*'Delkostnadsindekser 2023'!$L183/1000</f>
        <v>0</v>
      </c>
      <c r="R183" s="21">
        <f>+R$1*'Delkostnadsindekser 2023'!C183*'Delkostnadsindekser 2023'!$L183/1000</f>
        <v>0</v>
      </c>
    </row>
    <row r="184" spans="1:18">
      <c r="A184" s="4">
        <v>3441</v>
      </c>
      <c r="B184" s="1" t="s">
        <v>61</v>
      </c>
      <c r="D184" s="21">
        <f>+D$1*'Delkostnadsindekser 2023'!D184*'Delkostnadsindekser 2023'!$L184/1000</f>
        <v>0</v>
      </c>
      <c r="F184" s="21">
        <f>+F$1*'Delkostnadsindekser 2023'!E184*'Delkostnadsindekser 2023'!$L184/1000</f>
        <v>0</v>
      </c>
      <c r="H184" s="21">
        <f>+H$1*'Delkostnadsindekser 2023'!F184*'Delkostnadsindekser 2023'!$L184/1000</f>
        <v>0</v>
      </c>
      <c r="J184" s="21">
        <f>+J$1*'Delkostnadsindekser 2023'!G184*'Delkostnadsindekser 2023'!$L184/1000</f>
        <v>0</v>
      </c>
      <c r="L184" s="21">
        <f>+L$1*'Delkostnadsindekser 2023'!H184*'Delkostnadsindekser 2023'!$L184/1000</f>
        <v>0</v>
      </c>
      <c r="N184" s="21">
        <f>+N$1*'Delkostnadsindekser 2023'!I184*'Delkostnadsindekser 2023'!$L184/1000</f>
        <v>0</v>
      </c>
      <c r="P184" s="21">
        <f>+P$1*'Delkostnadsindekser 2023'!J184*'Delkostnadsindekser 2023'!$L184/1000</f>
        <v>0</v>
      </c>
      <c r="R184" s="21">
        <f>+R$1*'Delkostnadsindekser 2023'!C184*'Delkostnadsindekser 2023'!$L184/1000</f>
        <v>0</v>
      </c>
    </row>
    <row r="185" spans="1:18">
      <c r="A185" s="4">
        <v>3442</v>
      </c>
      <c r="B185" s="1" t="s">
        <v>62</v>
      </c>
      <c r="D185" s="21">
        <f>+D$1*'Delkostnadsindekser 2023'!D185*'Delkostnadsindekser 2023'!$L185/1000</f>
        <v>0</v>
      </c>
      <c r="F185" s="21">
        <f>+F$1*'Delkostnadsindekser 2023'!E185*'Delkostnadsindekser 2023'!$L185/1000</f>
        <v>0</v>
      </c>
      <c r="H185" s="21">
        <f>+H$1*'Delkostnadsindekser 2023'!F185*'Delkostnadsindekser 2023'!$L185/1000</f>
        <v>0</v>
      </c>
      <c r="J185" s="21">
        <f>+J$1*'Delkostnadsindekser 2023'!G185*'Delkostnadsindekser 2023'!$L185/1000</f>
        <v>0</v>
      </c>
      <c r="L185" s="21">
        <f>+L$1*'Delkostnadsindekser 2023'!H185*'Delkostnadsindekser 2023'!$L185/1000</f>
        <v>0</v>
      </c>
      <c r="N185" s="21">
        <f>+N$1*'Delkostnadsindekser 2023'!I185*'Delkostnadsindekser 2023'!$L185/1000</f>
        <v>0</v>
      </c>
      <c r="P185" s="21">
        <f>+P$1*'Delkostnadsindekser 2023'!J185*'Delkostnadsindekser 2023'!$L185/1000</f>
        <v>0</v>
      </c>
      <c r="R185" s="21">
        <f>+R$1*'Delkostnadsindekser 2023'!C185*'Delkostnadsindekser 2023'!$L185/1000</f>
        <v>0</v>
      </c>
    </row>
    <row r="186" spans="1:18">
      <c r="A186" s="4">
        <v>3443</v>
      </c>
      <c r="B186" s="1" t="s">
        <v>63</v>
      </c>
      <c r="D186" s="21">
        <f>+D$1*'Delkostnadsindekser 2023'!D186*'Delkostnadsindekser 2023'!$L186/1000</f>
        <v>0</v>
      </c>
      <c r="F186" s="21">
        <f>+F$1*'Delkostnadsindekser 2023'!E186*'Delkostnadsindekser 2023'!$L186/1000</f>
        <v>0</v>
      </c>
      <c r="H186" s="21">
        <f>+H$1*'Delkostnadsindekser 2023'!F186*'Delkostnadsindekser 2023'!$L186/1000</f>
        <v>0</v>
      </c>
      <c r="J186" s="21">
        <f>+J$1*'Delkostnadsindekser 2023'!G186*'Delkostnadsindekser 2023'!$L186/1000</f>
        <v>0</v>
      </c>
      <c r="L186" s="21">
        <f>+L$1*'Delkostnadsindekser 2023'!H186*'Delkostnadsindekser 2023'!$L186/1000</f>
        <v>0</v>
      </c>
      <c r="N186" s="21">
        <f>+N$1*'Delkostnadsindekser 2023'!I186*'Delkostnadsindekser 2023'!$L186/1000</f>
        <v>0</v>
      </c>
      <c r="P186" s="21">
        <f>+P$1*'Delkostnadsindekser 2023'!J186*'Delkostnadsindekser 2023'!$L186/1000</f>
        <v>0</v>
      </c>
      <c r="R186" s="21">
        <f>+R$1*'Delkostnadsindekser 2023'!C186*'Delkostnadsindekser 2023'!$L186/1000</f>
        <v>0</v>
      </c>
    </row>
    <row r="187" spans="1:18">
      <c r="A187" s="4">
        <v>3446</v>
      </c>
      <c r="B187" s="1" t="s">
        <v>66</v>
      </c>
      <c r="D187" s="21">
        <f>+D$1*'Delkostnadsindekser 2023'!D187*'Delkostnadsindekser 2023'!$L187/1000</f>
        <v>0</v>
      </c>
      <c r="F187" s="21">
        <f>+F$1*'Delkostnadsindekser 2023'!E187*'Delkostnadsindekser 2023'!$L187/1000</f>
        <v>0</v>
      </c>
      <c r="H187" s="21">
        <f>+H$1*'Delkostnadsindekser 2023'!F187*'Delkostnadsindekser 2023'!$L187/1000</f>
        <v>0</v>
      </c>
      <c r="J187" s="21">
        <f>+J$1*'Delkostnadsindekser 2023'!G187*'Delkostnadsindekser 2023'!$L187/1000</f>
        <v>0</v>
      </c>
      <c r="L187" s="21">
        <f>+L$1*'Delkostnadsindekser 2023'!H187*'Delkostnadsindekser 2023'!$L187/1000</f>
        <v>0</v>
      </c>
      <c r="N187" s="21">
        <f>+N$1*'Delkostnadsindekser 2023'!I187*'Delkostnadsindekser 2023'!$L187/1000</f>
        <v>0</v>
      </c>
      <c r="P187" s="21">
        <f>+P$1*'Delkostnadsindekser 2023'!J187*'Delkostnadsindekser 2023'!$L187/1000</f>
        <v>0</v>
      </c>
      <c r="R187" s="21">
        <f>+R$1*'Delkostnadsindekser 2023'!C187*'Delkostnadsindekser 2023'!$L187/1000</f>
        <v>0</v>
      </c>
    </row>
    <row r="188" spans="1:18">
      <c r="A188" s="4">
        <v>3447</v>
      </c>
      <c r="B188" s="1" t="s">
        <v>67</v>
      </c>
      <c r="D188" s="21">
        <f>+D$1*'Delkostnadsindekser 2023'!D188*'Delkostnadsindekser 2023'!$L188/1000</f>
        <v>0</v>
      </c>
      <c r="F188" s="21">
        <f>+F$1*'Delkostnadsindekser 2023'!E188*'Delkostnadsindekser 2023'!$L188/1000</f>
        <v>0</v>
      </c>
      <c r="H188" s="21">
        <f>+H$1*'Delkostnadsindekser 2023'!F188*'Delkostnadsindekser 2023'!$L188/1000</f>
        <v>0</v>
      </c>
      <c r="J188" s="21">
        <f>+J$1*'Delkostnadsindekser 2023'!G188*'Delkostnadsindekser 2023'!$L188/1000</f>
        <v>0</v>
      </c>
      <c r="L188" s="21">
        <f>+L$1*'Delkostnadsindekser 2023'!H188*'Delkostnadsindekser 2023'!$L188/1000</f>
        <v>0</v>
      </c>
      <c r="N188" s="21">
        <f>+N$1*'Delkostnadsindekser 2023'!I188*'Delkostnadsindekser 2023'!$L188/1000</f>
        <v>0</v>
      </c>
      <c r="P188" s="21">
        <f>+P$1*'Delkostnadsindekser 2023'!J188*'Delkostnadsindekser 2023'!$L188/1000</f>
        <v>0</v>
      </c>
      <c r="R188" s="21">
        <f>+R$1*'Delkostnadsindekser 2023'!C188*'Delkostnadsindekser 2023'!$L188/1000</f>
        <v>0</v>
      </c>
    </row>
    <row r="189" spans="1:18">
      <c r="A189" s="4">
        <v>3448</v>
      </c>
      <c r="B189" s="1" t="s">
        <v>68</v>
      </c>
      <c r="D189" s="21">
        <f>+D$1*'Delkostnadsindekser 2023'!D189*'Delkostnadsindekser 2023'!$L189/1000</f>
        <v>0</v>
      </c>
      <c r="F189" s="21">
        <f>+F$1*'Delkostnadsindekser 2023'!E189*'Delkostnadsindekser 2023'!$L189/1000</f>
        <v>0</v>
      </c>
      <c r="H189" s="21">
        <f>+H$1*'Delkostnadsindekser 2023'!F189*'Delkostnadsindekser 2023'!$L189/1000</f>
        <v>0</v>
      </c>
      <c r="J189" s="21">
        <f>+J$1*'Delkostnadsindekser 2023'!G189*'Delkostnadsindekser 2023'!$L189/1000</f>
        <v>0</v>
      </c>
      <c r="L189" s="21">
        <f>+L$1*'Delkostnadsindekser 2023'!H189*'Delkostnadsindekser 2023'!$L189/1000</f>
        <v>0</v>
      </c>
      <c r="N189" s="21">
        <f>+N$1*'Delkostnadsindekser 2023'!I189*'Delkostnadsindekser 2023'!$L189/1000</f>
        <v>0</v>
      </c>
      <c r="P189" s="21">
        <f>+P$1*'Delkostnadsindekser 2023'!J189*'Delkostnadsindekser 2023'!$L189/1000</f>
        <v>0</v>
      </c>
      <c r="R189" s="21">
        <f>+R$1*'Delkostnadsindekser 2023'!C189*'Delkostnadsindekser 2023'!$L189/1000</f>
        <v>0</v>
      </c>
    </row>
    <row r="190" spans="1:18">
      <c r="A190" s="4">
        <v>3449</v>
      </c>
      <c r="B190" s="1" t="s">
        <v>69</v>
      </c>
      <c r="D190" s="21">
        <f>+D$1*'Delkostnadsindekser 2023'!D190*'Delkostnadsindekser 2023'!$L190/1000</f>
        <v>0</v>
      </c>
      <c r="F190" s="21">
        <f>+F$1*'Delkostnadsindekser 2023'!E190*'Delkostnadsindekser 2023'!$L190/1000</f>
        <v>0</v>
      </c>
      <c r="H190" s="21">
        <f>+H$1*'Delkostnadsindekser 2023'!F190*'Delkostnadsindekser 2023'!$L190/1000</f>
        <v>0</v>
      </c>
      <c r="J190" s="21">
        <f>+J$1*'Delkostnadsindekser 2023'!G190*'Delkostnadsindekser 2023'!$L190/1000</f>
        <v>0</v>
      </c>
      <c r="L190" s="21">
        <f>+L$1*'Delkostnadsindekser 2023'!H190*'Delkostnadsindekser 2023'!$L190/1000</f>
        <v>0</v>
      </c>
      <c r="N190" s="21">
        <f>+N$1*'Delkostnadsindekser 2023'!I190*'Delkostnadsindekser 2023'!$L190/1000</f>
        <v>0</v>
      </c>
      <c r="P190" s="21">
        <f>+P$1*'Delkostnadsindekser 2023'!J190*'Delkostnadsindekser 2023'!$L190/1000</f>
        <v>0</v>
      </c>
      <c r="R190" s="21">
        <f>+R$1*'Delkostnadsindekser 2023'!C190*'Delkostnadsindekser 2023'!$L190/1000</f>
        <v>0</v>
      </c>
    </row>
    <row r="191" spans="1:18">
      <c r="A191" s="4">
        <v>3450</v>
      </c>
      <c r="B191" s="1" t="s">
        <v>70</v>
      </c>
      <c r="D191" s="21">
        <f>+D$1*'Delkostnadsindekser 2023'!D191*'Delkostnadsindekser 2023'!$L191/1000</f>
        <v>0</v>
      </c>
      <c r="F191" s="21">
        <f>+F$1*'Delkostnadsindekser 2023'!E191*'Delkostnadsindekser 2023'!$L191/1000</f>
        <v>0</v>
      </c>
      <c r="H191" s="21">
        <f>+H$1*'Delkostnadsindekser 2023'!F191*'Delkostnadsindekser 2023'!$L191/1000</f>
        <v>0</v>
      </c>
      <c r="J191" s="21">
        <f>+J$1*'Delkostnadsindekser 2023'!G191*'Delkostnadsindekser 2023'!$L191/1000</f>
        <v>0</v>
      </c>
      <c r="L191" s="21">
        <f>+L$1*'Delkostnadsindekser 2023'!H191*'Delkostnadsindekser 2023'!$L191/1000</f>
        <v>0</v>
      </c>
      <c r="N191" s="21">
        <f>+N$1*'Delkostnadsindekser 2023'!I191*'Delkostnadsindekser 2023'!$L191/1000</f>
        <v>0</v>
      </c>
      <c r="P191" s="21">
        <f>+P$1*'Delkostnadsindekser 2023'!J191*'Delkostnadsindekser 2023'!$L191/1000</f>
        <v>0</v>
      </c>
      <c r="R191" s="21">
        <f>+R$1*'Delkostnadsindekser 2023'!C191*'Delkostnadsindekser 2023'!$L191/1000</f>
        <v>0</v>
      </c>
    </row>
    <row r="192" spans="1:18">
      <c r="A192" s="4">
        <v>3451</v>
      </c>
      <c r="B192" s="1" t="s">
        <v>71</v>
      </c>
      <c r="D192" s="21">
        <f>+D$1*'Delkostnadsindekser 2023'!D192*'Delkostnadsindekser 2023'!$L192/1000</f>
        <v>0</v>
      </c>
      <c r="F192" s="21">
        <f>+F$1*'Delkostnadsindekser 2023'!E192*'Delkostnadsindekser 2023'!$L192/1000</f>
        <v>0</v>
      </c>
      <c r="H192" s="21">
        <f>+H$1*'Delkostnadsindekser 2023'!F192*'Delkostnadsindekser 2023'!$L192/1000</f>
        <v>0</v>
      </c>
      <c r="J192" s="21">
        <f>+J$1*'Delkostnadsindekser 2023'!G192*'Delkostnadsindekser 2023'!$L192/1000</f>
        <v>0</v>
      </c>
      <c r="L192" s="21">
        <f>+L$1*'Delkostnadsindekser 2023'!H192*'Delkostnadsindekser 2023'!$L192/1000</f>
        <v>0</v>
      </c>
      <c r="N192" s="21">
        <f>+N$1*'Delkostnadsindekser 2023'!I192*'Delkostnadsindekser 2023'!$L192/1000</f>
        <v>0</v>
      </c>
      <c r="P192" s="21">
        <f>+P$1*'Delkostnadsindekser 2023'!J192*'Delkostnadsindekser 2023'!$L192/1000</f>
        <v>0</v>
      </c>
      <c r="R192" s="21">
        <f>+R$1*'Delkostnadsindekser 2023'!C192*'Delkostnadsindekser 2023'!$L192/1000</f>
        <v>0</v>
      </c>
    </row>
    <row r="193" spans="1:18">
      <c r="A193" s="4">
        <v>3452</v>
      </c>
      <c r="B193" s="1" t="s">
        <v>72</v>
      </c>
      <c r="D193" s="21">
        <f>+D$1*'Delkostnadsindekser 2023'!D193*'Delkostnadsindekser 2023'!$L193/1000</f>
        <v>0</v>
      </c>
      <c r="F193" s="21">
        <f>+F$1*'Delkostnadsindekser 2023'!E193*'Delkostnadsindekser 2023'!$L193/1000</f>
        <v>0</v>
      </c>
      <c r="H193" s="21">
        <f>+H$1*'Delkostnadsindekser 2023'!F193*'Delkostnadsindekser 2023'!$L193/1000</f>
        <v>0</v>
      </c>
      <c r="J193" s="21">
        <f>+J$1*'Delkostnadsindekser 2023'!G193*'Delkostnadsindekser 2023'!$L193/1000</f>
        <v>0</v>
      </c>
      <c r="L193" s="21">
        <f>+L$1*'Delkostnadsindekser 2023'!H193*'Delkostnadsindekser 2023'!$L193/1000</f>
        <v>0</v>
      </c>
      <c r="N193" s="21">
        <f>+N$1*'Delkostnadsindekser 2023'!I193*'Delkostnadsindekser 2023'!$L193/1000</f>
        <v>0</v>
      </c>
      <c r="P193" s="21">
        <f>+P$1*'Delkostnadsindekser 2023'!J193*'Delkostnadsindekser 2023'!$L193/1000</f>
        <v>0</v>
      </c>
      <c r="R193" s="21">
        <f>+R$1*'Delkostnadsindekser 2023'!C193*'Delkostnadsindekser 2023'!$L193/1000</f>
        <v>0</v>
      </c>
    </row>
    <row r="194" spans="1:18">
      <c r="A194" s="4">
        <v>3453</v>
      </c>
      <c r="B194" s="1" t="s">
        <v>73</v>
      </c>
      <c r="D194" s="21">
        <f>+D$1*'Delkostnadsindekser 2023'!D194*'Delkostnadsindekser 2023'!$L194/1000</f>
        <v>0</v>
      </c>
      <c r="F194" s="21">
        <f>+F$1*'Delkostnadsindekser 2023'!E194*'Delkostnadsindekser 2023'!$L194/1000</f>
        <v>0</v>
      </c>
      <c r="H194" s="21">
        <f>+H$1*'Delkostnadsindekser 2023'!F194*'Delkostnadsindekser 2023'!$L194/1000</f>
        <v>0</v>
      </c>
      <c r="J194" s="21">
        <f>+J$1*'Delkostnadsindekser 2023'!G194*'Delkostnadsindekser 2023'!$L194/1000</f>
        <v>0</v>
      </c>
      <c r="L194" s="21">
        <f>+L$1*'Delkostnadsindekser 2023'!H194*'Delkostnadsindekser 2023'!$L194/1000</f>
        <v>0</v>
      </c>
      <c r="N194" s="21">
        <f>+N$1*'Delkostnadsindekser 2023'!I194*'Delkostnadsindekser 2023'!$L194/1000</f>
        <v>0</v>
      </c>
      <c r="P194" s="21">
        <f>+P$1*'Delkostnadsindekser 2023'!J194*'Delkostnadsindekser 2023'!$L194/1000</f>
        <v>0</v>
      </c>
      <c r="R194" s="21">
        <f>+R$1*'Delkostnadsindekser 2023'!C194*'Delkostnadsindekser 2023'!$L194/1000</f>
        <v>0</v>
      </c>
    </row>
    <row r="195" spans="1:18">
      <c r="A195" s="4">
        <v>3454</v>
      </c>
      <c r="B195" s="1" t="s">
        <v>74</v>
      </c>
      <c r="D195" s="21">
        <f>+D$1*'Delkostnadsindekser 2023'!D195*'Delkostnadsindekser 2023'!$L195/1000</f>
        <v>0</v>
      </c>
      <c r="F195" s="21">
        <f>+F$1*'Delkostnadsindekser 2023'!E195*'Delkostnadsindekser 2023'!$L195/1000</f>
        <v>0</v>
      </c>
      <c r="H195" s="21">
        <f>+H$1*'Delkostnadsindekser 2023'!F195*'Delkostnadsindekser 2023'!$L195/1000</f>
        <v>0</v>
      </c>
      <c r="J195" s="21">
        <f>+J$1*'Delkostnadsindekser 2023'!G195*'Delkostnadsindekser 2023'!$L195/1000</f>
        <v>0</v>
      </c>
      <c r="L195" s="21">
        <f>+L$1*'Delkostnadsindekser 2023'!H195*'Delkostnadsindekser 2023'!$L195/1000</f>
        <v>0</v>
      </c>
      <c r="N195" s="21">
        <f>+N$1*'Delkostnadsindekser 2023'!I195*'Delkostnadsindekser 2023'!$L195/1000</f>
        <v>0</v>
      </c>
      <c r="P195" s="21">
        <f>+P$1*'Delkostnadsindekser 2023'!J195*'Delkostnadsindekser 2023'!$L195/1000</f>
        <v>0</v>
      </c>
      <c r="R195" s="21">
        <f>+R$1*'Delkostnadsindekser 2023'!C195*'Delkostnadsindekser 2023'!$L195/1000</f>
        <v>0</v>
      </c>
    </row>
    <row r="196" spans="1:18">
      <c r="A196" s="4">
        <v>3801</v>
      </c>
      <c r="B196" s="1" t="s">
        <v>91</v>
      </c>
      <c r="D196" s="21">
        <f>+D$1*'Delkostnadsindekser 2023'!D196*'Delkostnadsindekser 2023'!$L196/1000</f>
        <v>0</v>
      </c>
      <c r="F196" s="21">
        <f>+F$1*'Delkostnadsindekser 2023'!E196*'Delkostnadsindekser 2023'!$L196/1000</f>
        <v>0</v>
      </c>
      <c r="H196" s="21">
        <f>+H$1*'Delkostnadsindekser 2023'!F196*'Delkostnadsindekser 2023'!$L196/1000</f>
        <v>0</v>
      </c>
      <c r="J196" s="21">
        <f>+J$1*'Delkostnadsindekser 2023'!G196*'Delkostnadsindekser 2023'!$L196/1000</f>
        <v>0</v>
      </c>
      <c r="L196" s="21">
        <f>+L$1*'Delkostnadsindekser 2023'!H196*'Delkostnadsindekser 2023'!$L196/1000</f>
        <v>0</v>
      </c>
      <c r="N196" s="21">
        <f>+N$1*'Delkostnadsindekser 2023'!I196*'Delkostnadsindekser 2023'!$L196/1000</f>
        <v>0</v>
      </c>
      <c r="P196" s="21">
        <f>+P$1*'Delkostnadsindekser 2023'!J196*'Delkostnadsindekser 2023'!$L196/1000</f>
        <v>0</v>
      </c>
      <c r="R196" s="21">
        <f>+R$1*'Delkostnadsindekser 2023'!C196*'Delkostnadsindekser 2023'!$L196/1000</f>
        <v>0</v>
      </c>
    </row>
    <row r="197" spans="1:18">
      <c r="A197" s="4">
        <v>3802</v>
      </c>
      <c r="B197" s="1" t="s">
        <v>366</v>
      </c>
      <c r="D197" s="21">
        <f>+D$1*'Delkostnadsindekser 2023'!D197*'Delkostnadsindekser 2023'!$L197/1000</f>
        <v>0</v>
      </c>
      <c r="F197" s="21">
        <f>+F$1*'Delkostnadsindekser 2023'!E197*'Delkostnadsindekser 2023'!$L197/1000</f>
        <v>0</v>
      </c>
      <c r="H197" s="21">
        <f>+H$1*'Delkostnadsindekser 2023'!F197*'Delkostnadsindekser 2023'!$L197/1000</f>
        <v>0</v>
      </c>
      <c r="J197" s="21">
        <f>+J$1*'Delkostnadsindekser 2023'!G197*'Delkostnadsindekser 2023'!$L197/1000</f>
        <v>0</v>
      </c>
      <c r="L197" s="21">
        <f>+L$1*'Delkostnadsindekser 2023'!H197*'Delkostnadsindekser 2023'!$L197/1000</f>
        <v>0</v>
      </c>
      <c r="N197" s="21">
        <f>+N$1*'Delkostnadsindekser 2023'!I197*'Delkostnadsindekser 2023'!$L197/1000</f>
        <v>0</v>
      </c>
      <c r="P197" s="21">
        <f>+P$1*'Delkostnadsindekser 2023'!J197*'Delkostnadsindekser 2023'!$L197/1000</f>
        <v>0</v>
      </c>
      <c r="R197" s="21">
        <f>+R$1*'Delkostnadsindekser 2023'!C197*'Delkostnadsindekser 2023'!$L197/1000</f>
        <v>0</v>
      </c>
    </row>
    <row r="198" spans="1:18">
      <c r="A198" s="4">
        <v>3803</v>
      </c>
      <c r="B198" s="1" t="s">
        <v>367</v>
      </c>
      <c r="D198" s="21">
        <f>+D$1*'Delkostnadsindekser 2023'!D198*'Delkostnadsindekser 2023'!$L198/1000</f>
        <v>0</v>
      </c>
      <c r="F198" s="21">
        <f>+F$1*'Delkostnadsindekser 2023'!E198*'Delkostnadsindekser 2023'!$L198/1000</f>
        <v>0</v>
      </c>
      <c r="H198" s="21">
        <f>+H$1*'Delkostnadsindekser 2023'!F198*'Delkostnadsindekser 2023'!$L198/1000</f>
        <v>0</v>
      </c>
      <c r="J198" s="21">
        <f>+J$1*'Delkostnadsindekser 2023'!G198*'Delkostnadsindekser 2023'!$L198/1000</f>
        <v>0</v>
      </c>
      <c r="L198" s="21">
        <f>+L$1*'Delkostnadsindekser 2023'!H198*'Delkostnadsindekser 2023'!$L198/1000</f>
        <v>0</v>
      </c>
      <c r="N198" s="21">
        <f>+N$1*'Delkostnadsindekser 2023'!I198*'Delkostnadsindekser 2023'!$L198/1000</f>
        <v>0</v>
      </c>
      <c r="P198" s="21">
        <f>+P$1*'Delkostnadsindekser 2023'!J198*'Delkostnadsindekser 2023'!$L198/1000</f>
        <v>0</v>
      </c>
      <c r="R198" s="21">
        <f>+R$1*'Delkostnadsindekser 2023'!C198*'Delkostnadsindekser 2023'!$L198/1000</f>
        <v>0</v>
      </c>
    </row>
    <row r="199" spans="1:18">
      <c r="A199" s="4">
        <v>3804</v>
      </c>
      <c r="B199" s="1" t="s">
        <v>344</v>
      </c>
      <c r="D199" s="21">
        <f>+D$1*'Delkostnadsindekser 2023'!D199*'Delkostnadsindekser 2023'!$L199/1000</f>
        <v>0</v>
      </c>
      <c r="F199" s="21">
        <f>+F$1*'Delkostnadsindekser 2023'!E199*'Delkostnadsindekser 2023'!$L199/1000</f>
        <v>0</v>
      </c>
      <c r="H199" s="21">
        <f>+H$1*'Delkostnadsindekser 2023'!F199*'Delkostnadsindekser 2023'!$L199/1000</f>
        <v>0</v>
      </c>
      <c r="J199" s="21">
        <f>+J$1*'Delkostnadsindekser 2023'!G199*'Delkostnadsindekser 2023'!$L199/1000</f>
        <v>0</v>
      </c>
      <c r="L199" s="21">
        <f>+L$1*'Delkostnadsindekser 2023'!H199*'Delkostnadsindekser 2023'!$L199/1000</f>
        <v>0</v>
      </c>
      <c r="N199" s="21">
        <f>+N$1*'Delkostnadsindekser 2023'!I199*'Delkostnadsindekser 2023'!$L199/1000</f>
        <v>0</v>
      </c>
      <c r="P199" s="21">
        <f>+P$1*'Delkostnadsindekser 2023'!J199*'Delkostnadsindekser 2023'!$L199/1000</f>
        <v>0</v>
      </c>
      <c r="R199" s="21">
        <f>+R$1*'Delkostnadsindekser 2023'!C199*'Delkostnadsindekser 2023'!$L199/1000</f>
        <v>0</v>
      </c>
    </row>
    <row r="200" spans="1:18">
      <c r="A200" s="4">
        <v>3805</v>
      </c>
      <c r="B200" s="1" t="s">
        <v>345</v>
      </c>
      <c r="D200" s="21">
        <f>+D$1*'Delkostnadsindekser 2023'!D200*'Delkostnadsindekser 2023'!$L200/1000</f>
        <v>0</v>
      </c>
      <c r="F200" s="21">
        <f>+F$1*'Delkostnadsindekser 2023'!E200*'Delkostnadsindekser 2023'!$L200/1000</f>
        <v>0</v>
      </c>
      <c r="H200" s="21">
        <f>+H$1*'Delkostnadsindekser 2023'!F200*'Delkostnadsindekser 2023'!$L200/1000</f>
        <v>0</v>
      </c>
      <c r="J200" s="21">
        <f>+J$1*'Delkostnadsindekser 2023'!G200*'Delkostnadsindekser 2023'!$L200/1000</f>
        <v>0</v>
      </c>
      <c r="L200" s="21">
        <f>+L$1*'Delkostnadsindekser 2023'!H200*'Delkostnadsindekser 2023'!$L200/1000</f>
        <v>0</v>
      </c>
      <c r="N200" s="21">
        <f>+N$1*'Delkostnadsindekser 2023'!I200*'Delkostnadsindekser 2023'!$L200/1000</f>
        <v>0</v>
      </c>
      <c r="P200" s="21">
        <f>+P$1*'Delkostnadsindekser 2023'!J200*'Delkostnadsindekser 2023'!$L200/1000</f>
        <v>0</v>
      </c>
      <c r="R200" s="21">
        <f>+R$1*'Delkostnadsindekser 2023'!C200*'Delkostnadsindekser 2023'!$L200/1000</f>
        <v>0</v>
      </c>
    </row>
    <row r="201" spans="1:18">
      <c r="A201" s="4">
        <v>3806</v>
      </c>
      <c r="B201" s="1" t="s">
        <v>93</v>
      </c>
      <c r="D201" s="21">
        <f>+D$1*'Delkostnadsindekser 2023'!D201*'Delkostnadsindekser 2023'!$L201/1000</f>
        <v>0</v>
      </c>
      <c r="F201" s="21">
        <f>+F$1*'Delkostnadsindekser 2023'!E201*'Delkostnadsindekser 2023'!$L201/1000</f>
        <v>0</v>
      </c>
      <c r="H201" s="21">
        <f>+H$1*'Delkostnadsindekser 2023'!F201*'Delkostnadsindekser 2023'!$L201/1000</f>
        <v>0</v>
      </c>
      <c r="J201" s="21">
        <f>+J$1*'Delkostnadsindekser 2023'!G201*'Delkostnadsindekser 2023'!$L201/1000</f>
        <v>0</v>
      </c>
      <c r="L201" s="21">
        <f>+L$1*'Delkostnadsindekser 2023'!H201*'Delkostnadsindekser 2023'!$L201/1000</f>
        <v>0</v>
      </c>
      <c r="N201" s="21">
        <f>+N$1*'Delkostnadsindekser 2023'!I201*'Delkostnadsindekser 2023'!$L201/1000</f>
        <v>0</v>
      </c>
      <c r="P201" s="21">
        <f>+P$1*'Delkostnadsindekser 2023'!J201*'Delkostnadsindekser 2023'!$L201/1000</f>
        <v>0</v>
      </c>
      <c r="R201" s="21">
        <f>+R$1*'Delkostnadsindekser 2023'!C201*'Delkostnadsindekser 2023'!$L201/1000</f>
        <v>0</v>
      </c>
    </row>
    <row r="202" spans="1:18">
      <c r="A202" s="4">
        <v>3807</v>
      </c>
      <c r="B202" s="1" t="s">
        <v>94</v>
      </c>
      <c r="D202" s="21">
        <f>+D$1*'Delkostnadsindekser 2023'!D202*'Delkostnadsindekser 2023'!$L202/1000</f>
        <v>0</v>
      </c>
      <c r="F202" s="21">
        <f>+F$1*'Delkostnadsindekser 2023'!E202*'Delkostnadsindekser 2023'!$L202/1000</f>
        <v>0</v>
      </c>
      <c r="H202" s="21">
        <f>+H$1*'Delkostnadsindekser 2023'!F202*'Delkostnadsindekser 2023'!$L202/1000</f>
        <v>0</v>
      </c>
      <c r="J202" s="21">
        <f>+J$1*'Delkostnadsindekser 2023'!G202*'Delkostnadsindekser 2023'!$L202/1000</f>
        <v>0</v>
      </c>
      <c r="L202" s="21">
        <f>+L$1*'Delkostnadsindekser 2023'!H202*'Delkostnadsindekser 2023'!$L202/1000</f>
        <v>0</v>
      </c>
      <c r="N202" s="21">
        <f>+N$1*'Delkostnadsindekser 2023'!I202*'Delkostnadsindekser 2023'!$L202/1000</f>
        <v>0</v>
      </c>
      <c r="P202" s="21">
        <f>+P$1*'Delkostnadsindekser 2023'!J202*'Delkostnadsindekser 2023'!$L202/1000</f>
        <v>0</v>
      </c>
      <c r="R202" s="21">
        <f>+R$1*'Delkostnadsindekser 2023'!C202*'Delkostnadsindekser 2023'!$L202/1000</f>
        <v>0</v>
      </c>
    </row>
    <row r="203" spans="1:18">
      <c r="A203" s="4">
        <v>3808</v>
      </c>
      <c r="B203" s="1" t="s">
        <v>95</v>
      </c>
      <c r="D203" s="21">
        <f>+D$1*'Delkostnadsindekser 2023'!D203*'Delkostnadsindekser 2023'!$L203/1000</f>
        <v>0</v>
      </c>
      <c r="F203" s="21">
        <f>+F$1*'Delkostnadsindekser 2023'!E203*'Delkostnadsindekser 2023'!$L203/1000</f>
        <v>0</v>
      </c>
      <c r="H203" s="21">
        <f>+H$1*'Delkostnadsindekser 2023'!F203*'Delkostnadsindekser 2023'!$L203/1000</f>
        <v>0</v>
      </c>
      <c r="J203" s="21">
        <f>+J$1*'Delkostnadsindekser 2023'!G203*'Delkostnadsindekser 2023'!$L203/1000</f>
        <v>0</v>
      </c>
      <c r="L203" s="21">
        <f>+L$1*'Delkostnadsindekser 2023'!H203*'Delkostnadsindekser 2023'!$L203/1000</f>
        <v>0</v>
      </c>
      <c r="N203" s="21">
        <f>+N$1*'Delkostnadsindekser 2023'!I203*'Delkostnadsindekser 2023'!$L203/1000</f>
        <v>0</v>
      </c>
      <c r="P203" s="21">
        <f>+P$1*'Delkostnadsindekser 2023'!J203*'Delkostnadsindekser 2023'!$L203/1000</f>
        <v>0</v>
      </c>
      <c r="R203" s="21">
        <f>+R$1*'Delkostnadsindekser 2023'!C203*'Delkostnadsindekser 2023'!$L203/1000</f>
        <v>0</v>
      </c>
    </row>
    <row r="204" spans="1:18">
      <c r="A204" s="4">
        <v>3811</v>
      </c>
      <c r="B204" s="1" t="s">
        <v>346</v>
      </c>
      <c r="D204" s="21">
        <f>+D$1*'Delkostnadsindekser 2023'!D204*'Delkostnadsindekser 2023'!$L204/1000</f>
        <v>0</v>
      </c>
      <c r="F204" s="21">
        <f>+F$1*'Delkostnadsindekser 2023'!E204*'Delkostnadsindekser 2023'!$L204/1000</f>
        <v>0</v>
      </c>
      <c r="H204" s="21">
        <f>+H$1*'Delkostnadsindekser 2023'!F204*'Delkostnadsindekser 2023'!$L204/1000</f>
        <v>0</v>
      </c>
      <c r="J204" s="21">
        <f>+J$1*'Delkostnadsindekser 2023'!G204*'Delkostnadsindekser 2023'!$L204/1000</f>
        <v>0</v>
      </c>
      <c r="L204" s="21">
        <f>+L$1*'Delkostnadsindekser 2023'!H204*'Delkostnadsindekser 2023'!$L204/1000</f>
        <v>0</v>
      </c>
      <c r="N204" s="21">
        <f>+N$1*'Delkostnadsindekser 2023'!I204*'Delkostnadsindekser 2023'!$L204/1000</f>
        <v>0</v>
      </c>
      <c r="P204" s="21">
        <f>+P$1*'Delkostnadsindekser 2023'!J204*'Delkostnadsindekser 2023'!$L204/1000</f>
        <v>0</v>
      </c>
      <c r="R204" s="21">
        <f>+R$1*'Delkostnadsindekser 2023'!C204*'Delkostnadsindekser 2023'!$L204/1000</f>
        <v>0</v>
      </c>
    </row>
    <row r="205" spans="1:18">
      <c r="A205" s="4">
        <v>3812</v>
      </c>
      <c r="B205" s="1" t="s">
        <v>96</v>
      </c>
      <c r="D205" s="21">
        <f>+D$1*'Delkostnadsindekser 2023'!D205*'Delkostnadsindekser 2023'!$L205/1000</f>
        <v>0</v>
      </c>
      <c r="F205" s="21">
        <f>+F$1*'Delkostnadsindekser 2023'!E205*'Delkostnadsindekser 2023'!$L205/1000</f>
        <v>0</v>
      </c>
      <c r="H205" s="21">
        <f>+H$1*'Delkostnadsindekser 2023'!F205*'Delkostnadsindekser 2023'!$L205/1000</f>
        <v>0</v>
      </c>
      <c r="J205" s="21">
        <f>+J$1*'Delkostnadsindekser 2023'!G205*'Delkostnadsindekser 2023'!$L205/1000</f>
        <v>0</v>
      </c>
      <c r="L205" s="21">
        <f>+L$1*'Delkostnadsindekser 2023'!H205*'Delkostnadsindekser 2023'!$L205/1000</f>
        <v>0</v>
      </c>
      <c r="N205" s="21">
        <f>+N$1*'Delkostnadsindekser 2023'!I205*'Delkostnadsindekser 2023'!$L205/1000</f>
        <v>0</v>
      </c>
      <c r="P205" s="21">
        <f>+P$1*'Delkostnadsindekser 2023'!J205*'Delkostnadsindekser 2023'!$L205/1000</f>
        <v>0</v>
      </c>
      <c r="R205" s="21">
        <f>+R$1*'Delkostnadsindekser 2023'!C205*'Delkostnadsindekser 2023'!$L205/1000</f>
        <v>0</v>
      </c>
    </row>
    <row r="206" spans="1:18">
      <c r="A206" s="4">
        <v>3813</v>
      </c>
      <c r="B206" s="1" t="s">
        <v>97</v>
      </c>
      <c r="D206" s="21">
        <f>+D$1*'Delkostnadsindekser 2023'!D206*'Delkostnadsindekser 2023'!$L206/1000</f>
        <v>0</v>
      </c>
      <c r="F206" s="21">
        <f>+F$1*'Delkostnadsindekser 2023'!E206*'Delkostnadsindekser 2023'!$L206/1000</f>
        <v>0</v>
      </c>
      <c r="H206" s="21">
        <f>+H$1*'Delkostnadsindekser 2023'!F206*'Delkostnadsindekser 2023'!$L206/1000</f>
        <v>0</v>
      </c>
      <c r="J206" s="21">
        <f>+J$1*'Delkostnadsindekser 2023'!G206*'Delkostnadsindekser 2023'!$L206/1000</f>
        <v>0</v>
      </c>
      <c r="L206" s="21">
        <f>+L$1*'Delkostnadsindekser 2023'!H206*'Delkostnadsindekser 2023'!$L206/1000</f>
        <v>0</v>
      </c>
      <c r="N206" s="21">
        <f>+N$1*'Delkostnadsindekser 2023'!I206*'Delkostnadsindekser 2023'!$L206/1000</f>
        <v>0</v>
      </c>
      <c r="P206" s="21">
        <f>+P$1*'Delkostnadsindekser 2023'!J206*'Delkostnadsindekser 2023'!$L206/1000</f>
        <v>0</v>
      </c>
      <c r="R206" s="21">
        <f>+R$1*'Delkostnadsindekser 2023'!C206*'Delkostnadsindekser 2023'!$L206/1000</f>
        <v>0</v>
      </c>
    </row>
    <row r="207" spans="1:18">
      <c r="A207" s="4">
        <v>3814</v>
      </c>
      <c r="B207" s="1" t="s">
        <v>98</v>
      </c>
      <c r="D207" s="21">
        <f>+D$1*'Delkostnadsindekser 2023'!D207*'Delkostnadsindekser 2023'!$L207/1000</f>
        <v>0</v>
      </c>
      <c r="F207" s="21">
        <f>+F$1*'Delkostnadsindekser 2023'!E207*'Delkostnadsindekser 2023'!$L207/1000</f>
        <v>0</v>
      </c>
      <c r="H207" s="21">
        <f>+H$1*'Delkostnadsindekser 2023'!F207*'Delkostnadsindekser 2023'!$L207/1000</f>
        <v>0</v>
      </c>
      <c r="J207" s="21">
        <f>+J$1*'Delkostnadsindekser 2023'!G207*'Delkostnadsindekser 2023'!$L207/1000</f>
        <v>0</v>
      </c>
      <c r="L207" s="21">
        <f>+L$1*'Delkostnadsindekser 2023'!H207*'Delkostnadsindekser 2023'!$L207/1000</f>
        <v>0</v>
      </c>
      <c r="N207" s="21">
        <f>+N$1*'Delkostnadsindekser 2023'!I207*'Delkostnadsindekser 2023'!$L207/1000</f>
        <v>0</v>
      </c>
      <c r="P207" s="21">
        <f>+P$1*'Delkostnadsindekser 2023'!J207*'Delkostnadsindekser 2023'!$L207/1000</f>
        <v>0</v>
      </c>
      <c r="R207" s="21">
        <f>+R$1*'Delkostnadsindekser 2023'!C207*'Delkostnadsindekser 2023'!$L207/1000</f>
        <v>0</v>
      </c>
    </row>
    <row r="208" spans="1:18">
      <c r="A208" s="4">
        <v>3815</v>
      </c>
      <c r="B208" s="1" t="s">
        <v>99</v>
      </c>
      <c r="D208" s="21">
        <f>+D$1*'Delkostnadsindekser 2023'!D208*'Delkostnadsindekser 2023'!$L208/1000</f>
        <v>0</v>
      </c>
      <c r="F208" s="21">
        <f>+F$1*'Delkostnadsindekser 2023'!E208*'Delkostnadsindekser 2023'!$L208/1000</f>
        <v>0</v>
      </c>
      <c r="H208" s="21">
        <f>+H$1*'Delkostnadsindekser 2023'!F208*'Delkostnadsindekser 2023'!$L208/1000</f>
        <v>0</v>
      </c>
      <c r="J208" s="21">
        <f>+J$1*'Delkostnadsindekser 2023'!G208*'Delkostnadsindekser 2023'!$L208/1000</f>
        <v>0</v>
      </c>
      <c r="L208" s="21">
        <f>+L$1*'Delkostnadsindekser 2023'!H208*'Delkostnadsindekser 2023'!$L208/1000</f>
        <v>0</v>
      </c>
      <c r="N208" s="21">
        <f>+N$1*'Delkostnadsindekser 2023'!I208*'Delkostnadsindekser 2023'!$L208/1000</f>
        <v>0</v>
      </c>
      <c r="P208" s="21">
        <f>+P$1*'Delkostnadsindekser 2023'!J208*'Delkostnadsindekser 2023'!$L208/1000</f>
        <v>0</v>
      </c>
      <c r="R208" s="21">
        <f>+R$1*'Delkostnadsindekser 2023'!C208*'Delkostnadsindekser 2023'!$L208/1000</f>
        <v>0</v>
      </c>
    </row>
    <row r="209" spans="1:18">
      <c r="A209" s="4">
        <v>3816</v>
      </c>
      <c r="B209" s="1" t="s">
        <v>100</v>
      </c>
      <c r="D209" s="21">
        <f>+D$1*'Delkostnadsindekser 2023'!D209*'Delkostnadsindekser 2023'!$L209/1000</f>
        <v>0</v>
      </c>
      <c r="F209" s="21">
        <f>+F$1*'Delkostnadsindekser 2023'!E209*'Delkostnadsindekser 2023'!$L209/1000</f>
        <v>0</v>
      </c>
      <c r="H209" s="21">
        <f>+H$1*'Delkostnadsindekser 2023'!F209*'Delkostnadsindekser 2023'!$L209/1000</f>
        <v>0</v>
      </c>
      <c r="J209" s="21">
        <f>+J$1*'Delkostnadsindekser 2023'!G209*'Delkostnadsindekser 2023'!$L209/1000</f>
        <v>0</v>
      </c>
      <c r="L209" s="21">
        <f>+L$1*'Delkostnadsindekser 2023'!H209*'Delkostnadsindekser 2023'!$L209/1000</f>
        <v>0</v>
      </c>
      <c r="N209" s="21">
        <f>+N$1*'Delkostnadsindekser 2023'!I209*'Delkostnadsindekser 2023'!$L209/1000</f>
        <v>0</v>
      </c>
      <c r="P209" s="21">
        <f>+P$1*'Delkostnadsindekser 2023'!J209*'Delkostnadsindekser 2023'!$L209/1000</f>
        <v>0</v>
      </c>
      <c r="R209" s="21">
        <f>+R$1*'Delkostnadsindekser 2023'!C209*'Delkostnadsindekser 2023'!$L209/1000</f>
        <v>0</v>
      </c>
    </row>
    <row r="210" spans="1:18">
      <c r="A210" s="4">
        <v>3817</v>
      </c>
      <c r="B210" s="1" t="s">
        <v>368</v>
      </c>
      <c r="D210" s="21">
        <f>+D$1*'Delkostnadsindekser 2023'!D210*'Delkostnadsindekser 2023'!$L210/1000</f>
        <v>0</v>
      </c>
      <c r="F210" s="21">
        <f>+F$1*'Delkostnadsindekser 2023'!E210*'Delkostnadsindekser 2023'!$L210/1000</f>
        <v>0</v>
      </c>
      <c r="H210" s="21">
        <f>+H$1*'Delkostnadsindekser 2023'!F210*'Delkostnadsindekser 2023'!$L210/1000</f>
        <v>0</v>
      </c>
      <c r="J210" s="21">
        <f>+J$1*'Delkostnadsindekser 2023'!G210*'Delkostnadsindekser 2023'!$L210/1000</f>
        <v>0</v>
      </c>
      <c r="L210" s="21">
        <f>+L$1*'Delkostnadsindekser 2023'!H210*'Delkostnadsindekser 2023'!$L210/1000</f>
        <v>0</v>
      </c>
      <c r="N210" s="21">
        <f>+N$1*'Delkostnadsindekser 2023'!I210*'Delkostnadsindekser 2023'!$L210/1000</f>
        <v>0</v>
      </c>
      <c r="P210" s="21">
        <f>+P$1*'Delkostnadsindekser 2023'!J210*'Delkostnadsindekser 2023'!$L210/1000</f>
        <v>0</v>
      </c>
      <c r="R210" s="21">
        <f>+R$1*'Delkostnadsindekser 2023'!C210*'Delkostnadsindekser 2023'!$L210/1000</f>
        <v>0</v>
      </c>
    </row>
    <row r="211" spans="1:18">
      <c r="A211" s="4">
        <v>3818</v>
      </c>
      <c r="B211" s="1" t="s">
        <v>102</v>
      </c>
      <c r="D211" s="21">
        <f>+D$1*'Delkostnadsindekser 2023'!D211*'Delkostnadsindekser 2023'!$L211/1000</f>
        <v>0</v>
      </c>
      <c r="F211" s="21">
        <f>+F$1*'Delkostnadsindekser 2023'!E211*'Delkostnadsindekser 2023'!$L211/1000</f>
        <v>0</v>
      </c>
      <c r="H211" s="21">
        <f>+H$1*'Delkostnadsindekser 2023'!F211*'Delkostnadsindekser 2023'!$L211/1000</f>
        <v>0</v>
      </c>
      <c r="J211" s="21">
        <f>+J$1*'Delkostnadsindekser 2023'!G211*'Delkostnadsindekser 2023'!$L211/1000</f>
        <v>0</v>
      </c>
      <c r="L211" s="21">
        <f>+L$1*'Delkostnadsindekser 2023'!H211*'Delkostnadsindekser 2023'!$L211/1000</f>
        <v>0</v>
      </c>
      <c r="N211" s="21">
        <f>+N$1*'Delkostnadsindekser 2023'!I211*'Delkostnadsindekser 2023'!$L211/1000</f>
        <v>0</v>
      </c>
      <c r="P211" s="21">
        <f>+P$1*'Delkostnadsindekser 2023'!J211*'Delkostnadsindekser 2023'!$L211/1000</f>
        <v>0</v>
      </c>
      <c r="R211" s="21">
        <f>+R$1*'Delkostnadsindekser 2023'!C211*'Delkostnadsindekser 2023'!$L211/1000</f>
        <v>0</v>
      </c>
    </row>
    <row r="212" spans="1:18">
      <c r="A212" s="4">
        <v>3819</v>
      </c>
      <c r="B212" s="1" t="s">
        <v>103</v>
      </c>
      <c r="D212" s="21">
        <f>+D$1*'Delkostnadsindekser 2023'!D212*'Delkostnadsindekser 2023'!$L212/1000</f>
        <v>0</v>
      </c>
      <c r="F212" s="21">
        <f>+F$1*'Delkostnadsindekser 2023'!E212*'Delkostnadsindekser 2023'!$L212/1000</f>
        <v>0</v>
      </c>
      <c r="H212" s="21">
        <f>+H$1*'Delkostnadsindekser 2023'!F212*'Delkostnadsindekser 2023'!$L212/1000</f>
        <v>0</v>
      </c>
      <c r="J212" s="21">
        <f>+J$1*'Delkostnadsindekser 2023'!G212*'Delkostnadsindekser 2023'!$L212/1000</f>
        <v>0</v>
      </c>
      <c r="L212" s="21">
        <f>+L$1*'Delkostnadsindekser 2023'!H212*'Delkostnadsindekser 2023'!$L212/1000</f>
        <v>0</v>
      </c>
      <c r="N212" s="21">
        <f>+N$1*'Delkostnadsindekser 2023'!I212*'Delkostnadsindekser 2023'!$L212/1000</f>
        <v>0</v>
      </c>
      <c r="P212" s="21">
        <f>+P$1*'Delkostnadsindekser 2023'!J212*'Delkostnadsindekser 2023'!$L212/1000</f>
        <v>0</v>
      </c>
      <c r="R212" s="21">
        <f>+R$1*'Delkostnadsindekser 2023'!C212*'Delkostnadsindekser 2023'!$L212/1000</f>
        <v>0</v>
      </c>
    </row>
    <row r="213" spans="1:18">
      <c r="A213" s="4">
        <v>3820</v>
      </c>
      <c r="B213" s="1" t="s">
        <v>104</v>
      </c>
      <c r="D213" s="21">
        <f>+D$1*'Delkostnadsindekser 2023'!D213*'Delkostnadsindekser 2023'!$L213/1000</f>
        <v>0</v>
      </c>
      <c r="F213" s="21">
        <f>+F$1*'Delkostnadsindekser 2023'!E213*'Delkostnadsindekser 2023'!$L213/1000</f>
        <v>0</v>
      </c>
      <c r="H213" s="21">
        <f>+H$1*'Delkostnadsindekser 2023'!F213*'Delkostnadsindekser 2023'!$L213/1000</f>
        <v>0</v>
      </c>
      <c r="J213" s="21">
        <f>+J$1*'Delkostnadsindekser 2023'!G213*'Delkostnadsindekser 2023'!$L213/1000</f>
        <v>0</v>
      </c>
      <c r="L213" s="21">
        <f>+L$1*'Delkostnadsindekser 2023'!H213*'Delkostnadsindekser 2023'!$L213/1000</f>
        <v>0</v>
      </c>
      <c r="N213" s="21">
        <f>+N$1*'Delkostnadsindekser 2023'!I213*'Delkostnadsindekser 2023'!$L213/1000</f>
        <v>0</v>
      </c>
      <c r="P213" s="21">
        <f>+P$1*'Delkostnadsindekser 2023'!J213*'Delkostnadsindekser 2023'!$L213/1000</f>
        <v>0</v>
      </c>
      <c r="R213" s="21">
        <f>+R$1*'Delkostnadsindekser 2023'!C213*'Delkostnadsindekser 2023'!$L213/1000</f>
        <v>0</v>
      </c>
    </row>
    <row r="214" spans="1:18">
      <c r="A214" s="4">
        <v>3821</v>
      </c>
      <c r="B214" s="1" t="s">
        <v>105</v>
      </c>
      <c r="D214" s="21">
        <f>+D$1*'Delkostnadsindekser 2023'!D214*'Delkostnadsindekser 2023'!$L214/1000</f>
        <v>0</v>
      </c>
      <c r="F214" s="21">
        <f>+F$1*'Delkostnadsindekser 2023'!E214*'Delkostnadsindekser 2023'!$L214/1000</f>
        <v>0</v>
      </c>
      <c r="H214" s="21">
        <f>+H$1*'Delkostnadsindekser 2023'!F214*'Delkostnadsindekser 2023'!$L214/1000</f>
        <v>0</v>
      </c>
      <c r="J214" s="21">
        <f>+J$1*'Delkostnadsindekser 2023'!G214*'Delkostnadsindekser 2023'!$L214/1000</f>
        <v>0</v>
      </c>
      <c r="L214" s="21">
        <f>+L$1*'Delkostnadsindekser 2023'!H214*'Delkostnadsindekser 2023'!$L214/1000</f>
        <v>0</v>
      </c>
      <c r="N214" s="21">
        <f>+N$1*'Delkostnadsindekser 2023'!I214*'Delkostnadsindekser 2023'!$L214/1000</f>
        <v>0</v>
      </c>
      <c r="P214" s="21">
        <f>+P$1*'Delkostnadsindekser 2023'!J214*'Delkostnadsindekser 2023'!$L214/1000</f>
        <v>0</v>
      </c>
      <c r="R214" s="21">
        <f>+R$1*'Delkostnadsindekser 2023'!C214*'Delkostnadsindekser 2023'!$L214/1000</f>
        <v>0</v>
      </c>
    </row>
    <row r="215" spans="1:18">
      <c r="A215" s="4">
        <v>3822</v>
      </c>
      <c r="B215" s="1" t="s">
        <v>106</v>
      </c>
      <c r="D215" s="21">
        <f>+D$1*'Delkostnadsindekser 2023'!D215*'Delkostnadsindekser 2023'!$L215/1000</f>
        <v>0</v>
      </c>
      <c r="F215" s="21">
        <f>+F$1*'Delkostnadsindekser 2023'!E215*'Delkostnadsindekser 2023'!$L215/1000</f>
        <v>0</v>
      </c>
      <c r="H215" s="21">
        <f>+H$1*'Delkostnadsindekser 2023'!F215*'Delkostnadsindekser 2023'!$L215/1000</f>
        <v>0</v>
      </c>
      <c r="J215" s="21">
        <f>+J$1*'Delkostnadsindekser 2023'!G215*'Delkostnadsindekser 2023'!$L215/1000</f>
        <v>0</v>
      </c>
      <c r="L215" s="21">
        <f>+L$1*'Delkostnadsindekser 2023'!H215*'Delkostnadsindekser 2023'!$L215/1000</f>
        <v>0</v>
      </c>
      <c r="N215" s="21">
        <f>+N$1*'Delkostnadsindekser 2023'!I215*'Delkostnadsindekser 2023'!$L215/1000</f>
        <v>0</v>
      </c>
      <c r="P215" s="21">
        <f>+P$1*'Delkostnadsindekser 2023'!J215*'Delkostnadsindekser 2023'!$L215/1000</f>
        <v>0</v>
      </c>
      <c r="R215" s="21">
        <f>+R$1*'Delkostnadsindekser 2023'!C215*'Delkostnadsindekser 2023'!$L215/1000</f>
        <v>0</v>
      </c>
    </row>
    <row r="216" spans="1:18">
      <c r="A216" s="4">
        <v>3823</v>
      </c>
      <c r="B216" s="1" t="s">
        <v>107</v>
      </c>
      <c r="D216" s="21">
        <f>+D$1*'Delkostnadsindekser 2023'!D216*'Delkostnadsindekser 2023'!$L216/1000</f>
        <v>0</v>
      </c>
      <c r="F216" s="21">
        <f>+F$1*'Delkostnadsindekser 2023'!E216*'Delkostnadsindekser 2023'!$L216/1000</f>
        <v>0</v>
      </c>
      <c r="H216" s="21">
        <f>+H$1*'Delkostnadsindekser 2023'!F216*'Delkostnadsindekser 2023'!$L216/1000</f>
        <v>0</v>
      </c>
      <c r="J216" s="21">
        <f>+J$1*'Delkostnadsindekser 2023'!G216*'Delkostnadsindekser 2023'!$L216/1000</f>
        <v>0</v>
      </c>
      <c r="L216" s="21">
        <f>+L$1*'Delkostnadsindekser 2023'!H216*'Delkostnadsindekser 2023'!$L216/1000</f>
        <v>0</v>
      </c>
      <c r="N216" s="21">
        <f>+N$1*'Delkostnadsindekser 2023'!I216*'Delkostnadsindekser 2023'!$L216/1000</f>
        <v>0</v>
      </c>
      <c r="P216" s="21">
        <f>+P$1*'Delkostnadsindekser 2023'!J216*'Delkostnadsindekser 2023'!$L216/1000</f>
        <v>0</v>
      </c>
      <c r="R216" s="21">
        <f>+R$1*'Delkostnadsindekser 2023'!C216*'Delkostnadsindekser 2023'!$L216/1000</f>
        <v>0</v>
      </c>
    </row>
    <row r="217" spans="1:18">
      <c r="A217" s="4">
        <v>3824</v>
      </c>
      <c r="B217" s="1" t="s">
        <v>108</v>
      </c>
      <c r="D217" s="21">
        <f>+D$1*'Delkostnadsindekser 2023'!D217*'Delkostnadsindekser 2023'!$L217/1000</f>
        <v>0</v>
      </c>
      <c r="F217" s="21">
        <f>+F$1*'Delkostnadsindekser 2023'!E217*'Delkostnadsindekser 2023'!$L217/1000</f>
        <v>0</v>
      </c>
      <c r="H217" s="21">
        <f>+H$1*'Delkostnadsindekser 2023'!F217*'Delkostnadsindekser 2023'!$L217/1000</f>
        <v>0</v>
      </c>
      <c r="J217" s="21">
        <f>+J$1*'Delkostnadsindekser 2023'!G217*'Delkostnadsindekser 2023'!$L217/1000</f>
        <v>0</v>
      </c>
      <c r="L217" s="21">
        <f>+L$1*'Delkostnadsindekser 2023'!H217*'Delkostnadsindekser 2023'!$L217/1000</f>
        <v>0</v>
      </c>
      <c r="N217" s="21">
        <f>+N$1*'Delkostnadsindekser 2023'!I217*'Delkostnadsindekser 2023'!$L217/1000</f>
        <v>0</v>
      </c>
      <c r="P217" s="21">
        <f>+P$1*'Delkostnadsindekser 2023'!J217*'Delkostnadsindekser 2023'!$L217/1000</f>
        <v>0</v>
      </c>
      <c r="R217" s="21">
        <f>+R$1*'Delkostnadsindekser 2023'!C217*'Delkostnadsindekser 2023'!$L217/1000</f>
        <v>0</v>
      </c>
    </row>
    <row r="218" spans="1:18">
      <c r="A218" s="4">
        <v>3825</v>
      </c>
      <c r="B218" s="1" t="s">
        <v>109</v>
      </c>
      <c r="D218" s="21">
        <f>+D$1*'Delkostnadsindekser 2023'!D218*'Delkostnadsindekser 2023'!$L218/1000</f>
        <v>0</v>
      </c>
      <c r="F218" s="21">
        <f>+F$1*'Delkostnadsindekser 2023'!E218*'Delkostnadsindekser 2023'!$L218/1000</f>
        <v>0</v>
      </c>
      <c r="H218" s="21">
        <f>+H$1*'Delkostnadsindekser 2023'!F218*'Delkostnadsindekser 2023'!$L218/1000</f>
        <v>0</v>
      </c>
      <c r="J218" s="21">
        <f>+J$1*'Delkostnadsindekser 2023'!G218*'Delkostnadsindekser 2023'!$L218/1000</f>
        <v>0</v>
      </c>
      <c r="L218" s="21">
        <f>+L$1*'Delkostnadsindekser 2023'!H218*'Delkostnadsindekser 2023'!$L218/1000</f>
        <v>0</v>
      </c>
      <c r="N218" s="21">
        <f>+N$1*'Delkostnadsindekser 2023'!I218*'Delkostnadsindekser 2023'!$L218/1000</f>
        <v>0</v>
      </c>
      <c r="P218" s="21">
        <f>+P$1*'Delkostnadsindekser 2023'!J218*'Delkostnadsindekser 2023'!$L218/1000</f>
        <v>0</v>
      </c>
      <c r="R218" s="21">
        <f>+R$1*'Delkostnadsindekser 2023'!C218*'Delkostnadsindekser 2023'!$L218/1000</f>
        <v>0</v>
      </c>
    </row>
    <row r="219" spans="1:18">
      <c r="A219" s="4">
        <v>4201</v>
      </c>
      <c r="B219" s="1" t="s">
        <v>110</v>
      </c>
      <c r="D219" s="21">
        <f>+D$1*'Delkostnadsindekser 2023'!D219*'Delkostnadsindekser 2023'!$L219/1000</f>
        <v>0</v>
      </c>
      <c r="F219" s="21">
        <f>+F$1*'Delkostnadsindekser 2023'!E219*'Delkostnadsindekser 2023'!$L219/1000</f>
        <v>0</v>
      </c>
      <c r="H219" s="21">
        <f>+H$1*'Delkostnadsindekser 2023'!F219*'Delkostnadsindekser 2023'!$L219/1000</f>
        <v>0</v>
      </c>
      <c r="J219" s="21">
        <f>+J$1*'Delkostnadsindekser 2023'!G219*'Delkostnadsindekser 2023'!$L219/1000</f>
        <v>0</v>
      </c>
      <c r="L219" s="21">
        <f>+L$1*'Delkostnadsindekser 2023'!H219*'Delkostnadsindekser 2023'!$L219/1000</f>
        <v>0</v>
      </c>
      <c r="N219" s="21">
        <f>+N$1*'Delkostnadsindekser 2023'!I219*'Delkostnadsindekser 2023'!$L219/1000</f>
        <v>0</v>
      </c>
      <c r="P219" s="21">
        <f>+P$1*'Delkostnadsindekser 2023'!J219*'Delkostnadsindekser 2023'!$L219/1000</f>
        <v>0</v>
      </c>
      <c r="R219" s="21">
        <f>+R$1*'Delkostnadsindekser 2023'!C219*'Delkostnadsindekser 2023'!$L219/1000</f>
        <v>0</v>
      </c>
    </row>
    <row r="220" spans="1:18">
      <c r="A220" s="4">
        <v>4202</v>
      </c>
      <c r="B220" s="1" t="s">
        <v>111</v>
      </c>
      <c r="D220" s="21">
        <f>+D$1*'Delkostnadsindekser 2023'!D220*'Delkostnadsindekser 2023'!$L220/1000</f>
        <v>0</v>
      </c>
      <c r="F220" s="21">
        <f>+F$1*'Delkostnadsindekser 2023'!E220*'Delkostnadsindekser 2023'!$L220/1000</f>
        <v>0</v>
      </c>
      <c r="H220" s="21">
        <f>+H$1*'Delkostnadsindekser 2023'!F220*'Delkostnadsindekser 2023'!$L220/1000</f>
        <v>0</v>
      </c>
      <c r="J220" s="21">
        <f>+J$1*'Delkostnadsindekser 2023'!G220*'Delkostnadsindekser 2023'!$L220/1000</f>
        <v>0</v>
      </c>
      <c r="L220" s="21">
        <f>+L$1*'Delkostnadsindekser 2023'!H220*'Delkostnadsindekser 2023'!$L220/1000</f>
        <v>0</v>
      </c>
      <c r="N220" s="21">
        <f>+N$1*'Delkostnadsindekser 2023'!I220*'Delkostnadsindekser 2023'!$L220/1000</f>
        <v>0</v>
      </c>
      <c r="P220" s="21">
        <f>+P$1*'Delkostnadsindekser 2023'!J220*'Delkostnadsindekser 2023'!$L220/1000</f>
        <v>0</v>
      </c>
      <c r="R220" s="21">
        <f>+R$1*'Delkostnadsindekser 2023'!C220*'Delkostnadsindekser 2023'!$L220/1000</f>
        <v>0</v>
      </c>
    </row>
    <row r="221" spans="1:18">
      <c r="A221" s="4">
        <v>4203</v>
      </c>
      <c r="B221" s="1" t="s">
        <v>112</v>
      </c>
      <c r="D221" s="21">
        <f>+D$1*'Delkostnadsindekser 2023'!D221*'Delkostnadsindekser 2023'!$L221/1000</f>
        <v>0</v>
      </c>
      <c r="F221" s="21">
        <f>+F$1*'Delkostnadsindekser 2023'!E221*'Delkostnadsindekser 2023'!$L221/1000</f>
        <v>0</v>
      </c>
      <c r="H221" s="21">
        <f>+H$1*'Delkostnadsindekser 2023'!F221*'Delkostnadsindekser 2023'!$L221/1000</f>
        <v>0</v>
      </c>
      <c r="J221" s="21">
        <f>+J$1*'Delkostnadsindekser 2023'!G221*'Delkostnadsindekser 2023'!$L221/1000</f>
        <v>0</v>
      </c>
      <c r="L221" s="21">
        <f>+L$1*'Delkostnadsindekser 2023'!H221*'Delkostnadsindekser 2023'!$L221/1000</f>
        <v>0</v>
      </c>
      <c r="N221" s="21">
        <f>+N$1*'Delkostnadsindekser 2023'!I221*'Delkostnadsindekser 2023'!$L221/1000</f>
        <v>0</v>
      </c>
      <c r="P221" s="21">
        <f>+P$1*'Delkostnadsindekser 2023'!J221*'Delkostnadsindekser 2023'!$L221/1000</f>
        <v>0</v>
      </c>
      <c r="R221" s="21">
        <f>+R$1*'Delkostnadsindekser 2023'!C221*'Delkostnadsindekser 2023'!$L221/1000</f>
        <v>0</v>
      </c>
    </row>
    <row r="222" spans="1:18">
      <c r="A222" s="4">
        <v>4204</v>
      </c>
      <c r="B222" s="1" t="s">
        <v>369</v>
      </c>
      <c r="D222" s="21">
        <f>+D$1*'Delkostnadsindekser 2023'!D222*'Delkostnadsindekser 2023'!$L222/1000</f>
        <v>0</v>
      </c>
      <c r="F222" s="21">
        <f>+F$1*'Delkostnadsindekser 2023'!E222*'Delkostnadsindekser 2023'!$L222/1000</f>
        <v>0</v>
      </c>
      <c r="H222" s="21">
        <f>+H$1*'Delkostnadsindekser 2023'!F222*'Delkostnadsindekser 2023'!$L222/1000</f>
        <v>0</v>
      </c>
      <c r="J222" s="21">
        <f>+J$1*'Delkostnadsindekser 2023'!G222*'Delkostnadsindekser 2023'!$L222/1000</f>
        <v>0</v>
      </c>
      <c r="L222" s="21">
        <f>+L$1*'Delkostnadsindekser 2023'!H222*'Delkostnadsindekser 2023'!$L222/1000</f>
        <v>0</v>
      </c>
      <c r="N222" s="21">
        <f>+N$1*'Delkostnadsindekser 2023'!I222*'Delkostnadsindekser 2023'!$L222/1000</f>
        <v>0</v>
      </c>
      <c r="P222" s="21">
        <f>+P$1*'Delkostnadsindekser 2023'!J222*'Delkostnadsindekser 2023'!$L222/1000</f>
        <v>0</v>
      </c>
      <c r="R222" s="21">
        <f>+R$1*'Delkostnadsindekser 2023'!C222*'Delkostnadsindekser 2023'!$L222/1000</f>
        <v>0</v>
      </c>
    </row>
    <row r="223" spans="1:18">
      <c r="A223" s="4">
        <v>4205</v>
      </c>
      <c r="B223" s="1" t="s">
        <v>370</v>
      </c>
      <c r="D223" s="21">
        <f>+D$1*'Delkostnadsindekser 2023'!D223*'Delkostnadsindekser 2023'!$L223/1000</f>
        <v>0</v>
      </c>
      <c r="F223" s="21">
        <f>+F$1*'Delkostnadsindekser 2023'!E223*'Delkostnadsindekser 2023'!$L223/1000</f>
        <v>0</v>
      </c>
      <c r="H223" s="21">
        <f>+H$1*'Delkostnadsindekser 2023'!F223*'Delkostnadsindekser 2023'!$L223/1000</f>
        <v>0</v>
      </c>
      <c r="J223" s="21">
        <f>+J$1*'Delkostnadsindekser 2023'!G223*'Delkostnadsindekser 2023'!$L223/1000</f>
        <v>0</v>
      </c>
      <c r="L223" s="21">
        <f>+L$1*'Delkostnadsindekser 2023'!H223*'Delkostnadsindekser 2023'!$L223/1000</f>
        <v>0</v>
      </c>
      <c r="N223" s="21">
        <f>+N$1*'Delkostnadsindekser 2023'!I223*'Delkostnadsindekser 2023'!$L223/1000</f>
        <v>0</v>
      </c>
      <c r="P223" s="21">
        <f>+P$1*'Delkostnadsindekser 2023'!J223*'Delkostnadsindekser 2023'!$L223/1000</f>
        <v>0</v>
      </c>
      <c r="R223" s="21">
        <f>+R$1*'Delkostnadsindekser 2023'!C223*'Delkostnadsindekser 2023'!$L223/1000</f>
        <v>0</v>
      </c>
    </row>
    <row r="224" spans="1:18">
      <c r="A224" s="4">
        <v>4206</v>
      </c>
      <c r="B224" s="1" t="s">
        <v>123</v>
      </c>
      <c r="D224" s="21">
        <f>+D$1*'Delkostnadsindekser 2023'!D224*'Delkostnadsindekser 2023'!$L224/1000</f>
        <v>0</v>
      </c>
      <c r="F224" s="21">
        <f>+F$1*'Delkostnadsindekser 2023'!E224*'Delkostnadsindekser 2023'!$L224/1000</f>
        <v>0</v>
      </c>
      <c r="H224" s="21">
        <f>+H$1*'Delkostnadsindekser 2023'!F224*'Delkostnadsindekser 2023'!$L224/1000</f>
        <v>0</v>
      </c>
      <c r="J224" s="21">
        <f>+J$1*'Delkostnadsindekser 2023'!G224*'Delkostnadsindekser 2023'!$L224/1000</f>
        <v>0</v>
      </c>
      <c r="L224" s="21">
        <f>+L$1*'Delkostnadsindekser 2023'!H224*'Delkostnadsindekser 2023'!$L224/1000</f>
        <v>0</v>
      </c>
      <c r="N224" s="21">
        <f>+N$1*'Delkostnadsindekser 2023'!I224*'Delkostnadsindekser 2023'!$L224/1000</f>
        <v>0</v>
      </c>
      <c r="P224" s="21">
        <f>+P$1*'Delkostnadsindekser 2023'!J224*'Delkostnadsindekser 2023'!$L224/1000</f>
        <v>0</v>
      </c>
      <c r="R224" s="21">
        <f>+R$1*'Delkostnadsindekser 2023'!C224*'Delkostnadsindekser 2023'!$L224/1000</f>
        <v>0</v>
      </c>
    </row>
    <row r="225" spans="1:18">
      <c r="A225" s="4">
        <v>4207</v>
      </c>
      <c r="B225" s="1" t="s">
        <v>124</v>
      </c>
      <c r="D225" s="21">
        <f>+D$1*'Delkostnadsindekser 2023'!D225*'Delkostnadsindekser 2023'!$L225/1000</f>
        <v>0</v>
      </c>
      <c r="F225" s="21">
        <f>+F$1*'Delkostnadsindekser 2023'!E225*'Delkostnadsindekser 2023'!$L225/1000</f>
        <v>0</v>
      </c>
      <c r="H225" s="21">
        <f>+H$1*'Delkostnadsindekser 2023'!F225*'Delkostnadsindekser 2023'!$L225/1000</f>
        <v>0</v>
      </c>
      <c r="J225" s="21">
        <f>+J$1*'Delkostnadsindekser 2023'!G225*'Delkostnadsindekser 2023'!$L225/1000</f>
        <v>0</v>
      </c>
      <c r="L225" s="21">
        <f>+L$1*'Delkostnadsindekser 2023'!H225*'Delkostnadsindekser 2023'!$L225/1000</f>
        <v>0</v>
      </c>
      <c r="N225" s="21">
        <f>+N$1*'Delkostnadsindekser 2023'!I225*'Delkostnadsindekser 2023'!$L225/1000</f>
        <v>0</v>
      </c>
      <c r="P225" s="21">
        <f>+P$1*'Delkostnadsindekser 2023'!J225*'Delkostnadsindekser 2023'!$L225/1000</f>
        <v>0</v>
      </c>
      <c r="R225" s="21">
        <f>+R$1*'Delkostnadsindekser 2023'!C225*'Delkostnadsindekser 2023'!$L225/1000</f>
        <v>0</v>
      </c>
    </row>
    <row r="226" spans="1:18">
      <c r="A226" s="4">
        <v>4211</v>
      </c>
      <c r="B226" s="1" t="s">
        <v>113</v>
      </c>
      <c r="D226" s="21">
        <f>+D$1*'Delkostnadsindekser 2023'!D226*'Delkostnadsindekser 2023'!$L226/1000</f>
        <v>0</v>
      </c>
      <c r="F226" s="21">
        <f>+F$1*'Delkostnadsindekser 2023'!E226*'Delkostnadsindekser 2023'!$L226/1000</f>
        <v>0</v>
      </c>
      <c r="H226" s="21">
        <f>+H$1*'Delkostnadsindekser 2023'!F226*'Delkostnadsindekser 2023'!$L226/1000</f>
        <v>0</v>
      </c>
      <c r="J226" s="21">
        <f>+J$1*'Delkostnadsindekser 2023'!G226*'Delkostnadsindekser 2023'!$L226/1000</f>
        <v>0</v>
      </c>
      <c r="L226" s="21">
        <f>+L$1*'Delkostnadsindekser 2023'!H226*'Delkostnadsindekser 2023'!$L226/1000</f>
        <v>0</v>
      </c>
      <c r="N226" s="21">
        <f>+N$1*'Delkostnadsindekser 2023'!I226*'Delkostnadsindekser 2023'!$L226/1000</f>
        <v>0</v>
      </c>
      <c r="P226" s="21">
        <f>+P$1*'Delkostnadsindekser 2023'!J226*'Delkostnadsindekser 2023'!$L226/1000</f>
        <v>0</v>
      </c>
      <c r="R226" s="21">
        <f>+R$1*'Delkostnadsindekser 2023'!C226*'Delkostnadsindekser 2023'!$L226/1000</f>
        <v>0</v>
      </c>
    </row>
    <row r="227" spans="1:18">
      <c r="A227" s="4">
        <v>4212</v>
      </c>
      <c r="B227" s="1" t="s">
        <v>347</v>
      </c>
      <c r="D227" s="21">
        <f>+D$1*'Delkostnadsindekser 2023'!D227*'Delkostnadsindekser 2023'!$L227/1000</f>
        <v>0</v>
      </c>
      <c r="F227" s="21">
        <f>+F$1*'Delkostnadsindekser 2023'!E227*'Delkostnadsindekser 2023'!$L227/1000</f>
        <v>0</v>
      </c>
      <c r="H227" s="21">
        <f>+H$1*'Delkostnadsindekser 2023'!F227*'Delkostnadsindekser 2023'!$L227/1000</f>
        <v>0</v>
      </c>
      <c r="J227" s="21">
        <f>+J$1*'Delkostnadsindekser 2023'!G227*'Delkostnadsindekser 2023'!$L227/1000</f>
        <v>0</v>
      </c>
      <c r="L227" s="21">
        <f>+L$1*'Delkostnadsindekser 2023'!H227*'Delkostnadsindekser 2023'!$L227/1000</f>
        <v>0</v>
      </c>
      <c r="N227" s="21">
        <f>+N$1*'Delkostnadsindekser 2023'!I227*'Delkostnadsindekser 2023'!$L227/1000</f>
        <v>0</v>
      </c>
      <c r="P227" s="21">
        <f>+P$1*'Delkostnadsindekser 2023'!J227*'Delkostnadsindekser 2023'!$L227/1000</f>
        <v>0</v>
      </c>
      <c r="R227" s="21">
        <f>+R$1*'Delkostnadsindekser 2023'!C227*'Delkostnadsindekser 2023'!$L227/1000</f>
        <v>0</v>
      </c>
    </row>
    <row r="228" spans="1:18">
      <c r="A228" s="4">
        <v>4213</v>
      </c>
      <c r="B228" s="1" t="s">
        <v>114</v>
      </c>
      <c r="D228" s="21">
        <f>+D$1*'Delkostnadsindekser 2023'!D228*'Delkostnadsindekser 2023'!$L228/1000</f>
        <v>0</v>
      </c>
      <c r="F228" s="21">
        <f>+F$1*'Delkostnadsindekser 2023'!E228*'Delkostnadsindekser 2023'!$L228/1000</f>
        <v>0</v>
      </c>
      <c r="H228" s="21">
        <f>+H$1*'Delkostnadsindekser 2023'!F228*'Delkostnadsindekser 2023'!$L228/1000</f>
        <v>0</v>
      </c>
      <c r="J228" s="21">
        <f>+J$1*'Delkostnadsindekser 2023'!G228*'Delkostnadsindekser 2023'!$L228/1000</f>
        <v>0</v>
      </c>
      <c r="L228" s="21">
        <f>+L$1*'Delkostnadsindekser 2023'!H228*'Delkostnadsindekser 2023'!$L228/1000</f>
        <v>0</v>
      </c>
      <c r="N228" s="21">
        <f>+N$1*'Delkostnadsindekser 2023'!I228*'Delkostnadsindekser 2023'!$L228/1000</f>
        <v>0</v>
      </c>
      <c r="P228" s="21">
        <f>+P$1*'Delkostnadsindekser 2023'!J228*'Delkostnadsindekser 2023'!$L228/1000</f>
        <v>0</v>
      </c>
      <c r="R228" s="21">
        <f>+R$1*'Delkostnadsindekser 2023'!C228*'Delkostnadsindekser 2023'!$L228/1000</f>
        <v>0</v>
      </c>
    </row>
    <row r="229" spans="1:18">
      <c r="A229" s="4">
        <v>4214</v>
      </c>
      <c r="B229" s="1" t="s">
        <v>115</v>
      </c>
      <c r="D229" s="21">
        <f>+D$1*'Delkostnadsindekser 2023'!D229*'Delkostnadsindekser 2023'!$L229/1000</f>
        <v>0</v>
      </c>
      <c r="F229" s="21">
        <f>+F$1*'Delkostnadsindekser 2023'!E229*'Delkostnadsindekser 2023'!$L229/1000</f>
        <v>0</v>
      </c>
      <c r="H229" s="21">
        <f>+H$1*'Delkostnadsindekser 2023'!F229*'Delkostnadsindekser 2023'!$L229/1000</f>
        <v>0</v>
      </c>
      <c r="J229" s="21">
        <f>+J$1*'Delkostnadsindekser 2023'!G229*'Delkostnadsindekser 2023'!$L229/1000</f>
        <v>0</v>
      </c>
      <c r="L229" s="21">
        <f>+L$1*'Delkostnadsindekser 2023'!H229*'Delkostnadsindekser 2023'!$L229/1000</f>
        <v>0</v>
      </c>
      <c r="N229" s="21">
        <f>+N$1*'Delkostnadsindekser 2023'!I229*'Delkostnadsindekser 2023'!$L229/1000</f>
        <v>0</v>
      </c>
      <c r="P229" s="21">
        <f>+P$1*'Delkostnadsindekser 2023'!J229*'Delkostnadsindekser 2023'!$L229/1000</f>
        <v>0</v>
      </c>
      <c r="R229" s="21">
        <f>+R$1*'Delkostnadsindekser 2023'!C229*'Delkostnadsindekser 2023'!$L229/1000</f>
        <v>0</v>
      </c>
    </row>
    <row r="230" spans="1:18">
      <c r="A230" s="4">
        <v>4215</v>
      </c>
      <c r="B230" s="1" t="s">
        <v>116</v>
      </c>
      <c r="D230" s="21">
        <f>+D$1*'Delkostnadsindekser 2023'!D230*'Delkostnadsindekser 2023'!$L230/1000</f>
        <v>0</v>
      </c>
      <c r="F230" s="21">
        <f>+F$1*'Delkostnadsindekser 2023'!E230*'Delkostnadsindekser 2023'!$L230/1000</f>
        <v>0</v>
      </c>
      <c r="H230" s="21">
        <f>+H$1*'Delkostnadsindekser 2023'!F230*'Delkostnadsindekser 2023'!$L230/1000</f>
        <v>0</v>
      </c>
      <c r="J230" s="21">
        <f>+J$1*'Delkostnadsindekser 2023'!G230*'Delkostnadsindekser 2023'!$L230/1000</f>
        <v>0</v>
      </c>
      <c r="L230" s="21">
        <f>+L$1*'Delkostnadsindekser 2023'!H230*'Delkostnadsindekser 2023'!$L230/1000</f>
        <v>0</v>
      </c>
      <c r="N230" s="21">
        <f>+N$1*'Delkostnadsindekser 2023'!I230*'Delkostnadsindekser 2023'!$L230/1000</f>
        <v>0</v>
      </c>
      <c r="P230" s="21">
        <f>+P$1*'Delkostnadsindekser 2023'!J230*'Delkostnadsindekser 2023'!$L230/1000</f>
        <v>0</v>
      </c>
      <c r="R230" s="21">
        <f>+R$1*'Delkostnadsindekser 2023'!C230*'Delkostnadsindekser 2023'!$L230/1000</f>
        <v>0</v>
      </c>
    </row>
    <row r="231" spans="1:18">
      <c r="A231" s="4">
        <v>4216</v>
      </c>
      <c r="B231" s="1" t="s">
        <v>117</v>
      </c>
      <c r="D231" s="21">
        <f>+D$1*'Delkostnadsindekser 2023'!D231*'Delkostnadsindekser 2023'!$L231/1000</f>
        <v>0</v>
      </c>
      <c r="F231" s="21">
        <f>+F$1*'Delkostnadsindekser 2023'!E231*'Delkostnadsindekser 2023'!$L231/1000</f>
        <v>0</v>
      </c>
      <c r="H231" s="21">
        <f>+H$1*'Delkostnadsindekser 2023'!F231*'Delkostnadsindekser 2023'!$L231/1000</f>
        <v>0</v>
      </c>
      <c r="J231" s="21">
        <f>+J$1*'Delkostnadsindekser 2023'!G231*'Delkostnadsindekser 2023'!$L231/1000</f>
        <v>0</v>
      </c>
      <c r="L231" s="21">
        <f>+L$1*'Delkostnadsindekser 2023'!H231*'Delkostnadsindekser 2023'!$L231/1000</f>
        <v>0</v>
      </c>
      <c r="N231" s="21">
        <f>+N$1*'Delkostnadsindekser 2023'!I231*'Delkostnadsindekser 2023'!$L231/1000</f>
        <v>0</v>
      </c>
      <c r="P231" s="21">
        <f>+P$1*'Delkostnadsindekser 2023'!J231*'Delkostnadsindekser 2023'!$L231/1000</f>
        <v>0</v>
      </c>
      <c r="R231" s="21">
        <f>+R$1*'Delkostnadsindekser 2023'!C231*'Delkostnadsindekser 2023'!$L231/1000</f>
        <v>0</v>
      </c>
    </row>
    <row r="232" spans="1:18">
      <c r="A232" s="4">
        <v>4217</v>
      </c>
      <c r="B232" s="1" t="s">
        <v>118</v>
      </c>
      <c r="D232" s="21">
        <f>+D$1*'Delkostnadsindekser 2023'!D232*'Delkostnadsindekser 2023'!$L232/1000</f>
        <v>0</v>
      </c>
      <c r="F232" s="21">
        <f>+F$1*'Delkostnadsindekser 2023'!E232*'Delkostnadsindekser 2023'!$L232/1000</f>
        <v>0</v>
      </c>
      <c r="H232" s="21">
        <f>+H$1*'Delkostnadsindekser 2023'!F232*'Delkostnadsindekser 2023'!$L232/1000</f>
        <v>0</v>
      </c>
      <c r="J232" s="21">
        <f>+J$1*'Delkostnadsindekser 2023'!G232*'Delkostnadsindekser 2023'!$L232/1000</f>
        <v>0</v>
      </c>
      <c r="L232" s="21">
        <f>+L$1*'Delkostnadsindekser 2023'!H232*'Delkostnadsindekser 2023'!$L232/1000</f>
        <v>0</v>
      </c>
      <c r="N232" s="21">
        <f>+N$1*'Delkostnadsindekser 2023'!I232*'Delkostnadsindekser 2023'!$L232/1000</f>
        <v>0</v>
      </c>
      <c r="P232" s="21">
        <f>+P$1*'Delkostnadsindekser 2023'!J232*'Delkostnadsindekser 2023'!$L232/1000</f>
        <v>0</v>
      </c>
      <c r="R232" s="21">
        <f>+R$1*'Delkostnadsindekser 2023'!C232*'Delkostnadsindekser 2023'!$L232/1000</f>
        <v>0</v>
      </c>
    </row>
    <row r="233" spans="1:18">
      <c r="A233" s="4">
        <v>4218</v>
      </c>
      <c r="B233" s="1" t="s">
        <v>119</v>
      </c>
      <c r="D233" s="21">
        <f>+D$1*'Delkostnadsindekser 2023'!D233*'Delkostnadsindekser 2023'!$L233/1000</f>
        <v>0</v>
      </c>
      <c r="F233" s="21">
        <f>+F$1*'Delkostnadsindekser 2023'!E233*'Delkostnadsindekser 2023'!$L233/1000</f>
        <v>0</v>
      </c>
      <c r="H233" s="21">
        <f>+H$1*'Delkostnadsindekser 2023'!F233*'Delkostnadsindekser 2023'!$L233/1000</f>
        <v>0</v>
      </c>
      <c r="J233" s="21">
        <f>+J$1*'Delkostnadsindekser 2023'!G233*'Delkostnadsindekser 2023'!$L233/1000</f>
        <v>0</v>
      </c>
      <c r="L233" s="21">
        <f>+L$1*'Delkostnadsindekser 2023'!H233*'Delkostnadsindekser 2023'!$L233/1000</f>
        <v>0</v>
      </c>
      <c r="N233" s="21">
        <f>+N$1*'Delkostnadsindekser 2023'!I233*'Delkostnadsindekser 2023'!$L233/1000</f>
        <v>0</v>
      </c>
      <c r="P233" s="21">
        <f>+P$1*'Delkostnadsindekser 2023'!J233*'Delkostnadsindekser 2023'!$L233/1000</f>
        <v>0</v>
      </c>
      <c r="R233" s="21">
        <f>+R$1*'Delkostnadsindekser 2023'!C233*'Delkostnadsindekser 2023'!$L233/1000</f>
        <v>0</v>
      </c>
    </row>
    <row r="234" spans="1:18">
      <c r="A234" s="4">
        <v>4219</v>
      </c>
      <c r="B234" s="1" t="s">
        <v>348</v>
      </c>
      <c r="D234" s="21">
        <f>+D$1*'Delkostnadsindekser 2023'!D234*'Delkostnadsindekser 2023'!$L234/1000</f>
        <v>0</v>
      </c>
      <c r="F234" s="21">
        <f>+F$1*'Delkostnadsindekser 2023'!E234*'Delkostnadsindekser 2023'!$L234/1000</f>
        <v>0</v>
      </c>
      <c r="H234" s="21">
        <f>+H$1*'Delkostnadsindekser 2023'!F234*'Delkostnadsindekser 2023'!$L234/1000</f>
        <v>0</v>
      </c>
      <c r="J234" s="21">
        <f>+J$1*'Delkostnadsindekser 2023'!G234*'Delkostnadsindekser 2023'!$L234/1000</f>
        <v>0</v>
      </c>
      <c r="L234" s="21">
        <f>+L$1*'Delkostnadsindekser 2023'!H234*'Delkostnadsindekser 2023'!$L234/1000</f>
        <v>0</v>
      </c>
      <c r="N234" s="21">
        <f>+N$1*'Delkostnadsindekser 2023'!I234*'Delkostnadsindekser 2023'!$L234/1000</f>
        <v>0</v>
      </c>
      <c r="P234" s="21">
        <f>+P$1*'Delkostnadsindekser 2023'!J234*'Delkostnadsindekser 2023'!$L234/1000</f>
        <v>0</v>
      </c>
      <c r="R234" s="21">
        <f>+R$1*'Delkostnadsindekser 2023'!C234*'Delkostnadsindekser 2023'!$L234/1000</f>
        <v>0</v>
      </c>
    </row>
    <row r="235" spans="1:18">
      <c r="A235" s="4">
        <v>4220</v>
      </c>
      <c r="B235" s="1" t="s">
        <v>120</v>
      </c>
      <c r="D235" s="21">
        <f>+D$1*'Delkostnadsindekser 2023'!D235*'Delkostnadsindekser 2023'!$L235/1000</f>
        <v>0</v>
      </c>
      <c r="F235" s="21">
        <f>+F$1*'Delkostnadsindekser 2023'!E235*'Delkostnadsindekser 2023'!$L235/1000</f>
        <v>0</v>
      </c>
      <c r="H235" s="21">
        <f>+H$1*'Delkostnadsindekser 2023'!F235*'Delkostnadsindekser 2023'!$L235/1000</f>
        <v>0</v>
      </c>
      <c r="J235" s="21">
        <f>+J$1*'Delkostnadsindekser 2023'!G235*'Delkostnadsindekser 2023'!$L235/1000</f>
        <v>0</v>
      </c>
      <c r="L235" s="21">
        <f>+L$1*'Delkostnadsindekser 2023'!H235*'Delkostnadsindekser 2023'!$L235/1000</f>
        <v>0</v>
      </c>
      <c r="N235" s="21">
        <f>+N$1*'Delkostnadsindekser 2023'!I235*'Delkostnadsindekser 2023'!$L235/1000</f>
        <v>0</v>
      </c>
      <c r="P235" s="21">
        <f>+P$1*'Delkostnadsindekser 2023'!J235*'Delkostnadsindekser 2023'!$L235/1000</f>
        <v>0</v>
      </c>
      <c r="R235" s="21">
        <f>+R$1*'Delkostnadsindekser 2023'!C235*'Delkostnadsindekser 2023'!$L235/1000</f>
        <v>0</v>
      </c>
    </row>
    <row r="236" spans="1:18">
      <c r="A236" s="4">
        <v>4221</v>
      </c>
      <c r="B236" s="1" t="s">
        <v>121</v>
      </c>
      <c r="D236" s="21">
        <f>+D$1*'Delkostnadsindekser 2023'!D236*'Delkostnadsindekser 2023'!$L236/1000</f>
        <v>0</v>
      </c>
      <c r="F236" s="21">
        <f>+F$1*'Delkostnadsindekser 2023'!E236*'Delkostnadsindekser 2023'!$L236/1000</f>
        <v>0</v>
      </c>
      <c r="H236" s="21">
        <f>+H$1*'Delkostnadsindekser 2023'!F236*'Delkostnadsindekser 2023'!$L236/1000</f>
        <v>0</v>
      </c>
      <c r="J236" s="21">
        <f>+J$1*'Delkostnadsindekser 2023'!G236*'Delkostnadsindekser 2023'!$L236/1000</f>
        <v>0</v>
      </c>
      <c r="L236" s="21">
        <f>+L$1*'Delkostnadsindekser 2023'!H236*'Delkostnadsindekser 2023'!$L236/1000</f>
        <v>0</v>
      </c>
      <c r="N236" s="21">
        <f>+N$1*'Delkostnadsindekser 2023'!I236*'Delkostnadsindekser 2023'!$L236/1000</f>
        <v>0</v>
      </c>
      <c r="P236" s="21">
        <f>+P$1*'Delkostnadsindekser 2023'!J236*'Delkostnadsindekser 2023'!$L236/1000</f>
        <v>0</v>
      </c>
      <c r="R236" s="21">
        <f>+R$1*'Delkostnadsindekser 2023'!C236*'Delkostnadsindekser 2023'!$L236/1000</f>
        <v>0</v>
      </c>
    </row>
    <row r="237" spans="1:18">
      <c r="A237" s="4">
        <v>4222</v>
      </c>
      <c r="B237" s="1" t="s">
        <v>122</v>
      </c>
      <c r="D237" s="21">
        <f>+D$1*'Delkostnadsindekser 2023'!D237*'Delkostnadsindekser 2023'!$L237/1000</f>
        <v>0</v>
      </c>
      <c r="F237" s="21">
        <f>+F$1*'Delkostnadsindekser 2023'!E237*'Delkostnadsindekser 2023'!$L237/1000</f>
        <v>0</v>
      </c>
      <c r="H237" s="21">
        <f>+H$1*'Delkostnadsindekser 2023'!F237*'Delkostnadsindekser 2023'!$L237/1000</f>
        <v>0</v>
      </c>
      <c r="J237" s="21">
        <f>+J$1*'Delkostnadsindekser 2023'!G237*'Delkostnadsindekser 2023'!$L237/1000</f>
        <v>0</v>
      </c>
      <c r="L237" s="21">
        <f>+L$1*'Delkostnadsindekser 2023'!H237*'Delkostnadsindekser 2023'!$L237/1000</f>
        <v>0</v>
      </c>
      <c r="N237" s="21">
        <f>+N$1*'Delkostnadsindekser 2023'!I237*'Delkostnadsindekser 2023'!$L237/1000</f>
        <v>0</v>
      </c>
      <c r="P237" s="21">
        <f>+P$1*'Delkostnadsindekser 2023'!J237*'Delkostnadsindekser 2023'!$L237/1000</f>
        <v>0</v>
      </c>
      <c r="R237" s="21">
        <f>+R$1*'Delkostnadsindekser 2023'!C237*'Delkostnadsindekser 2023'!$L237/1000</f>
        <v>0</v>
      </c>
    </row>
    <row r="238" spans="1:18">
      <c r="A238" s="4">
        <v>4223</v>
      </c>
      <c r="B238" s="1" t="s">
        <v>125</v>
      </c>
      <c r="D238" s="21">
        <f>+D$1*'Delkostnadsindekser 2023'!D238*'Delkostnadsindekser 2023'!$L238/1000</f>
        <v>0</v>
      </c>
      <c r="F238" s="21">
        <f>+F$1*'Delkostnadsindekser 2023'!E238*'Delkostnadsindekser 2023'!$L238/1000</f>
        <v>0</v>
      </c>
      <c r="H238" s="21">
        <f>+H$1*'Delkostnadsindekser 2023'!F238*'Delkostnadsindekser 2023'!$L238/1000</f>
        <v>0</v>
      </c>
      <c r="J238" s="21">
        <f>+J$1*'Delkostnadsindekser 2023'!G238*'Delkostnadsindekser 2023'!$L238/1000</f>
        <v>0</v>
      </c>
      <c r="L238" s="21">
        <f>+L$1*'Delkostnadsindekser 2023'!H238*'Delkostnadsindekser 2023'!$L238/1000</f>
        <v>0</v>
      </c>
      <c r="N238" s="21">
        <f>+N$1*'Delkostnadsindekser 2023'!I238*'Delkostnadsindekser 2023'!$L238/1000</f>
        <v>0</v>
      </c>
      <c r="P238" s="21">
        <f>+P$1*'Delkostnadsindekser 2023'!J238*'Delkostnadsindekser 2023'!$L238/1000</f>
        <v>0</v>
      </c>
      <c r="R238" s="21">
        <f>+R$1*'Delkostnadsindekser 2023'!C238*'Delkostnadsindekser 2023'!$L238/1000</f>
        <v>0</v>
      </c>
    </row>
    <row r="239" spans="1:18">
      <c r="A239" s="4">
        <v>4224</v>
      </c>
      <c r="B239" s="1" t="s">
        <v>126</v>
      </c>
      <c r="D239" s="21">
        <f>+D$1*'Delkostnadsindekser 2023'!D239*'Delkostnadsindekser 2023'!$L239/1000</f>
        <v>0</v>
      </c>
      <c r="F239" s="21">
        <f>+F$1*'Delkostnadsindekser 2023'!E239*'Delkostnadsindekser 2023'!$L239/1000</f>
        <v>0</v>
      </c>
      <c r="H239" s="21">
        <f>+H$1*'Delkostnadsindekser 2023'!F239*'Delkostnadsindekser 2023'!$L239/1000</f>
        <v>0</v>
      </c>
      <c r="J239" s="21">
        <f>+J$1*'Delkostnadsindekser 2023'!G239*'Delkostnadsindekser 2023'!$L239/1000</f>
        <v>0</v>
      </c>
      <c r="L239" s="21">
        <f>+L$1*'Delkostnadsindekser 2023'!H239*'Delkostnadsindekser 2023'!$L239/1000</f>
        <v>0</v>
      </c>
      <c r="N239" s="21">
        <f>+N$1*'Delkostnadsindekser 2023'!I239*'Delkostnadsindekser 2023'!$L239/1000</f>
        <v>0</v>
      </c>
      <c r="P239" s="21">
        <f>+P$1*'Delkostnadsindekser 2023'!J239*'Delkostnadsindekser 2023'!$L239/1000</f>
        <v>0</v>
      </c>
      <c r="R239" s="21">
        <f>+R$1*'Delkostnadsindekser 2023'!C239*'Delkostnadsindekser 2023'!$L239/1000</f>
        <v>0</v>
      </c>
    </row>
    <row r="240" spans="1:18">
      <c r="A240" s="4">
        <v>4225</v>
      </c>
      <c r="B240" s="1" t="s">
        <v>371</v>
      </c>
      <c r="D240" s="21">
        <f>+D$1*'Delkostnadsindekser 2023'!D240*'Delkostnadsindekser 2023'!$L240/1000</f>
        <v>0</v>
      </c>
      <c r="F240" s="21">
        <f>+F$1*'Delkostnadsindekser 2023'!E240*'Delkostnadsindekser 2023'!$L240/1000</f>
        <v>0</v>
      </c>
      <c r="H240" s="21">
        <f>+H$1*'Delkostnadsindekser 2023'!F240*'Delkostnadsindekser 2023'!$L240/1000</f>
        <v>0</v>
      </c>
      <c r="J240" s="21">
        <f>+J$1*'Delkostnadsindekser 2023'!G240*'Delkostnadsindekser 2023'!$L240/1000</f>
        <v>0</v>
      </c>
      <c r="L240" s="21">
        <f>+L$1*'Delkostnadsindekser 2023'!H240*'Delkostnadsindekser 2023'!$L240/1000</f>
        <v>0</v>
      </c>
      <c r="N240" s="21">
        <f>+N$1*'Delkostnadsindekser 2023'!I240*'Delkostnadsindekser 2023'!$L240/1000</f>
        <v>0</v>
      </c>
      <c r="P240" s="21">
        <f>+P$1*'Delkostnadsindekser 2023'!J240*'Delkostnadsindekser 2023'!$L240/1000</f>
        <v>0</v>
      </c>
      <c r="R240" s="21">
        <f>+R$1*'Delkostnadsindekser 2023'!C240*'Delkostnadsindekser 2023'!$L240/1000</f>
        <v>0</v>
      </c>
    </row>
    <row r="241" spans="1:18">
      <c r="A241" s="4">
        <v>4226</v>
      </c>
      <c r="B241" s="1" t="s">
        <v>127</v>
      </c>
      <c r="D241" s="21">
        <f>+D$1*'Delkostnadsindekser 2023'!D241*'Delkostnadsindekser 2023'!$L241/1000</f>
        <v>0</v>
      </c>
      <c r="F241" s="21">
        <f>+F$1*'Delkostnadsindekser 2023'!E241*'Delkostnadsindekser 2023'!$L241/1000</f>
        <v>0</v>
      </c>
      <c r="H241" s="21">
        <f>+H$1*'Delkostnadsindekser 2023'!F241*'Delkostnadsindekser 2023'!$L241/1000</f>
        <v>0</v>
      </c>
      <c r="J241" s="21">
        <f>+J$1*'Delkostnadsindekser 2023'!G241*'Delkostnadsindekser 2023'!$L241/1000</f>
        <v>0</v>
      </c>
      <c r="L241" s="21">
        <f>+L$1*'Delkostnadsindekser 2023'!H241*'Delkostnadsindekser 2023'!$L241/1000</f>
        <v>0</v>
      </c>
      <c r="N241" s="21">
        <f>+N$1*'Delkostnadsindekser 2023'!I241*'Delkostnadsindekser 2023'!$L241/1000</f>
        <v>0</v>
      </c>
      <c r="P241" s="21">
        <f>+P$1*'Delkostnadsindekser 2023'!J241*'Delkostnadsindekser 2023'!$L241/1000</f>
        <v>0</v>
      </c>
      <c r="R241" s="21">
        <f>+R$1*'Delkostnadsindekser 2023'!C241*'Delkostnadsindekser 2023'!$L241/1000</f>
        <v>0</v>
      </c>
    </row>
    <row r="242" spans="1:18">
      <c r="A242" s="4">
        <v>4227</v>
      </c>
      <c r="B242" s="1" t="s">
        <v>128</v>
      </c>
      <c r="D242" s="21">
        <f>+D$1*'Delkostnadsindekser 2023'!D242*'Delkostnadsindekser 2023'!$L242/1000</f>
        <v>0</v>
      </c>
      <c r="F242" s="21">
        <f>+F$1*'Delkostnadsindekser 2023'!E242*'Delkostnadsindekser 2023'!$L242/1000</f>
        <v>0</v>
      </c>
      <c r="H242" s="21">
        <f>+H$1*'Delkostnadsindekser 2023'!F242*'Delkostnadsindekser 2023'!$L242/1000</f>
        <v>0</v>
      </c>
      <c r="J242" s="21">
        <f>+J$1*'Delkostnadsindekser 2023'!G242*'Delkostnadsindekser 2023'!$L242/1000</f>
        <v>0</v>
      </c>
      <c r="L242" s="21">
        <f>+L$1*'Delkostnadsindekser 2023'!H242*'Delkostnadsindekser 2023'!$L242/1000</f>
        <v>0</v>
      </c>
      <c r="N242" s="21">
        <f>+N$1*'Delkostnadsindekser 2023'!I242*'Delkostnadsindekser 2023'!$L242/1000</f>
        <v>0</v>
      </c>
      <c r="P242" s="21">
        <f>+P$1*'Delkostnadsindekser 2023'!J242*'Delkostnadsindekser 2023'!$L242/1000</f>
        <v>0</v>
      </c>
      <c r="R242" s="21">
        <f>+R$1*'Delkostnadsindekser 2023'!C242*'Delkostnadsindekser 2023'!$L242/1000</f>
        <v>0</v>
      </c>
    </row>
    <row r="243" spans="1:18">
      <c r="A243" s="4">
        <v>4228</v>
      </c>
      <c r="B243" s="1" t="s">
        <v>129</v>
      </c>
      <c r="D243" s="21">
        <f>+D$1*'Delkostnadsindekser 2023'!D243*'Delkostnadsindekser 2023'!$L243/1000</f>
        <v>0</v>
      </c>
      <c r="F243" s="21">
        <f>+F$1*'Delkostnadsindekser 2023'!E243*'Delkostnadsindekser 2023'!$L243/1000</f>
        <v>0</v>
      </c>
      <c r="H243" s="21">
        <f>+H$1*'Delkostnadsindekser 2023'!F243*'Delkostnadsindekser 2023'!$L243/1000</f>
        <v>0</v>
      </c>
      <c r="J243" s="21">
        <f>+J$1*'Delkostnadsindekser 2023'!G243*'Delkostnadsindekser 2023'!$L243/1000</f>
        <v>0</v>
      </c>
      <c r="L243" s="21">
        <f>+L$1*'Delkostnadsindekser 2023'!H243*'Delkostnadsindekser 2023'!$L243/1000</f>
        <v>0</v>
      </c>
      <c r="N243" s="21">
        <f>+N$1*'Delkostnadsindekser 2023'!I243*'Delkostnadsindekser 2023'!$L243/1000</f>
        <v>0</v>
      </c>
      <c r="P243" s="21">
        <f>+P$1*'Delkostnadsindekser 2023'!J243*'Delkostnadsindekser 2023'!$L243/1000</f>
        <v>0</v>
      </c>
      <c r="R243" s="21">
        <f>+R$1*'Delkostnadsindekser 2023'!C243*'Delkostnadsindekser 2023'!$L243/1000</f>
        <v>0</v>
      </c>
    </row>
    <row r="244" spans="1:18">
      <c r="A244" s="4">
        <v>4601</v>
      </c>
      <c r="B244" s="1" t="s">
        <v>152</v>
      </c>
      <c r="D244" s="21">
        <f>+D$1*'Delkostnadsindekser 2023'!D244*'Delkostnadsindekser 2023'!$L244/1000</f>
        <v>0</v>
      </c>
      <c r="F244" s="21">
        <f>+F$1*'Delkostnadsindekser 2023'!E244*'Delkostnadsindekser 2023'!$L244/1000</f>
        <v>0</v>
      </c>
      <c r="H244" s="21">
        <f>+H$1*'Delkostnadsindekser 2023'!F244*'Delkostnadsindekser 2023'!$L244/1000</f>
        <v>0</v>
      </c>
      <c r="J244" s="21">
        <f>+J$1*'Delkostnadsindekser 2023'!G244*'Delkostnadsindekser 2023'!$L244/1000</f>
        <v>0</v>
      </c>
      <c r="L244" s="21">
        <f>+L$1*'Delkostnadsindekser 2023'!H244*'Delkostnadsindekser 2023'!$L244/1000</f>
        <v>0</v>
      </c>
      <c r="N244" s="21">
        <f>+N$1*'Delkostnadsindekser 2023'!I244*'Delkostnadsindekser 2023'!$L244/1000</f>
        <v>0</v>
      </c>
      <c r="P244" s="21">
        <f>+P$1*'Delkostnadsindekser 2023'!J244*'Delkostnadsindekser 2023'!$L244/1000</f>
        <v>0</v>
      </c>
      <c r="R244" s="21">
        <f>+R$1*'Delkostnadsindekser 2023'!C244*'Delkostnadsindekser 2023'!$L244/1000</f>
        <v>0</v>
      </c>
    </row>
    <row r="245" spans="1:18">
      <c r="A245" s="4">
        <v>4602</v>
      </c>
      <c r="B245" s="1" t="s">
        <v>372</v>
      </c>
      <c r="D245" s="21">
        <f>+D$1*'Delkostnadsindekser 2023'!D245*'Delkostnadsindekser 2023'!$L245/1000</f>
        <v>0</v>
      </c>
      <c r="F245" s="21">
        <f>+F$1*'Delkostnadsindekser 2023'!E245*'Delkostnadsindekser 2023'!$L245/1000</f>
        <v>0</v>
      </c>
      <c r="H245" s="21">
        <f>+H$1*'Delkostnadsindekser 2023'!F245*'Delkostnadsindekser 2023'!$L245/1000</f>
        <v>0</v>
      </c>
      <c r="J245" s="21">
        <f>+J$1*'Delkostnadsindekser 2023'!G245*'Delkostnadsindekser 2023'!$L245/1000</f>
        <v>0</v>
      </c>
      <c r="L245" s="21">
        <f>+L$1*'Delkostnadsindekser 2023'!H245*'Delkostnadsindekser 2023'!$L245/1000</f>
        <v>0</v>
      </c>
      <c r="N245" s="21">
        <f>+N$1*'Delkostnadsindekser 2023'!I245*'Delkostnadsindekser 2023'!$L245/1000</f>
        <v>0</v>
      </c>
      <c r="P245" s="21">
        <f>+P$1*'Delkostnadsindekser 2023'!J245*'Delkostnadsindekser 2023'!$L245/1000</f>
        <v>0</v>
      </c>
      <c r="R245" s="21">
        <f>+R$1*'Delkostnadsindekser 2023'!C245*'Delkostnadsindekser 2023'!$L245/1000</f>
        <v>0</v>
      </c>
    </row>
    <row r="246" spans="1:18">
      <c r="A246" s="4">
        <v>4611</v>
      </c>
      <c r="B246" s="1" t="s">
        <v>153</v>
      </c>
      <c r="D246" s="21">
        <f>+D$1*'Delkostnadsindekser 2023'!D246*'Delkostnadsindekser 2023'!$L246/1000</f>
        <v>0</v>
      </c>
      <c r="F246" s="21">
        <f>+F$1*'Delkostnadsindekser 2023'!E246*'Delkostnadsindekser 2023'!$L246/1000</f>
        <v>0</v>
      </c>
      <c r="H246" s="21">
        <f>+H$1*'Delkostnadsindekser 2023'!F246*'Delkostnadsindekser 2023'!$L246/1000</f>
        <v>0</v>
      </c>
      <c r="J246" s="21">
        <f>+J$1*'Delkostnadsindekser 2023'!G246*'Delkostnadsindekser 2023'!$L246/1000</f>
        <v>0</v>
      </c>
      <c r="L246" s="21">
        <f>+L$1*'Delkostnadsindekser 2023'!H246*'Delkostnadsindekser 2023'!$L246/1000</f>
        <v>0</v>
      </c>
      <c r="N246" s="21">
        <f>+N$1*'Delkostnadsindekser 2023'!I246*'Delkostnadsindekser 2023'!$L246/1000</f>
        <v>0</v>
      </c>
      <c r="P246" s="21">
        <f>+P$1*'Delkostnadsindekser 2023'!J246*'Delkostnadsindekser 2023'!$L246/1000</f>
        <v>0</v>
      </c>
      <c r="R246" s="21">
        <f>+R$1*'Delkostnadsindekser 2023'!C246*'Delkostnadsindekser 2023'!$L246/1000</f>
        <v>0</v>
      </c>
    </row>
    <row r="247" spans="1:18">
      <c r="A247" s="4">
        <v>4612</v>
      </c>
      <c r="B247" s="1" t="s">
        <v>154</v>
      </c>
      <c r="D247" s="21">
        <f>+D$1*'Delkostnadsindekser 2023'!D247*'Delkostnadsindekser 2023'!$L247/1000</f>
        <v>0</v>
      </c>
      <c r="F247" s="21">
        <f>+F$1*'Delkostnadsindekser 2023'!E247*'Delkostnadsindekser 2023'!$L247/1000</f>
        <v>0</v>
      </c>
      <c r="H247" s="21">
        <f>+H$1*'Delkostnadsindekser 2023'!F247*'Delkostnadsindekser 2023'!$L247/1000</f>
        <v>0</v>
      </c>
      <c r="J247" s="21">
        <f>+J$1*'Delkostnadsindekser 2023'!G247*'Delkostnadsindekser 2023'!$L247/1000</f>
        <v>0</v>
      </c>
      <c r="L247" s="21">
        <f>+L$1*'Delkostnadsindekser 2023'!H247*'Delkostnadsindekser 2023'!$L247/1000</f>
        <v>0</v>
      </c>
      <c r="N247" s="21">
        <f>+N$1*'Delkostnadsindekser 2023'!I247*'Delkostnadsindekser 2023'!$L247/1000</f>
        <v>0</v>
      </c>
      <c r="P247" s="21">
        <f>+P$1*'Delkostnadsindekser 2023'!J247*'Delkostnadsindekser 2023'!$L247/1000</f>
        <v>0</v>
      </c>
      <c r="R247" s="21">
        <f>+R$1*'Delkostnadsindekser 2023'!C247*'Delkostnadsindekser 2023'!$L247/1000</f>
        <v>0</v>
      </c>
    </row>
    <row r="248" spans="1:18">
      <c r="A248" s="4">
        <v>4613</v>
      </c>
      <c r="B248" s="1" t="s">
        <v>155</v>
      </c>
      <c r="D248" s="21">
        <f>+D$1*'Delkostnadsindekser 2023'!D248*'Delkostnadsindekser 2023'!$L248/1000</f>
        <v>0</v>
      </c>
      <c r="F248" s="21">
        <f>+F$1*'Delkostnadsindekser 2023'!E248*'Delkostnadsindekser 2023'!$L248/1000</f>
        <v>0</v>
      </c>
      <c r="H248" s="21">
        <f>+H$1*'Delkostnadsindekser 2023'!F248*'Delkostnadsindekser 2023'!$L248/1000</f>
        <v>0</v>
      </c>
      <c r="J248" s="21">
        <f>+J$1*'Delkostnadsindekser 2023'!G248*'Delkostnadsindekser 2023'!$L248/1000</f>
        <v>0</v>
      </c>
      <c r="L248" s="21">
        <f>+L$1*'Delkostnadsindekser 2023'!H248*'Delkostnadsindekser 2023'!$L248/1000</f>
        <v>0</v>
      </c>
      <c r="N248" s="21">
        <f>+N$1*'Delkostnadsindekser 2023'!I248*'Delkostnadsindekser 2023'!$L248/1000</f>
        <v>0</v>
      </c>
      <c r="P248" s="21">
        <f>+P$1*'Delkostnadsindekser 2023'!J248*'Delkostnadsindekser 2023'!$L248/1000</f>
        <v>0</v>
      </c>
      <c r="R248" s="21">
        <f>+R$1*'Delkostnadsindekser 2023'!C248*'Delkostnadsindekser 2023'!$L248/1000</f>
        <v>0</v>
      </c>
    </row>
    <row r="249" spans="1:18">
      <c r="A249" s="4">
        <v>4614</v>
      </c>
      <c r="B249" s="1" t="s">
        <v>156</v>
      </c>
      <c r="D249" s="21">
        <f>+D$1*'Delkostnadsindekser 2023'!D249*'Delkostnadsindekser 2023'!$L249/1000</f>
        <v>0</v>
      </c>
      <c r="F249" s="21">
        <f>+F$1*'Delkostnadsindekser 2023'!E249*'Delkostnadsindekser 2023'!$L249/1000</f>
        <v>0</v>
      </c>
      <c r="H249" s="21">
        <f>+H$1*'Delkostnadsindekser 2023'!F249*'Delkostnadsindekser 2023'!$L249/1000</f>
        <v>0</v>
      </c>
      <c r="J249" s="21">
        <f>+J$1*'Delkostnadsindekser 2023'!G249*'Delkostnadsindekser 2023'!$L249/1000</f>
        <v>0</v>
      </c>
      <c r="L249" s="21">
        <f>+L$1*'Delkostnadsindekser 2023'!H249*'Delkostnadsindekser 2023'!$L249/1000</f>
        <v>0</v>
      </c>
      <c r="N249" s="21">
        <f>+N$1*'Delkostnadsindekser 2023'!I249*'Delkostnadsindekser 2023'!$L249/1000</f>
        <v>0</v>
      </c>
      <c r="P249" s="21">
        <f>+P$1*'Delkostnadsindekser 2023'!J249*'Delkostnadsindekser 2023'!$L249/1000</f>
        <v>0</v>
      </c>
      <c r="R249" s="21">
        <f>+R$1*'Delkostnadsindekser 2023'!C249*'Delkostnadsindekser 2023'!$L249/1000</f>
        <v>0</v>
      </c>
    </row>
    <row r="250" spans="1:18">
      <c r="A250" s="4">
        <v>4615</v>
      </c>
      <c r="B250" s="1" t="s">
        <v>157</v>
      </c>
      <c r="D250" s="21">
        <f>+D$1*'Delkostnadsindekser 2023'!D250*'Delkostnadsindekser 2023'!$L250/1000</f>
        <v>0</v>
      </c>
      <c r="F250" s="21">
        <f>+F$1*'Delkostnadsindekser 2023'!E250*'Delkostnadsindekser 2023'!$L250/1000</f>
        <v>0</v>
      </c>
      <c r="H250" s="21">
        <f>+H$1*'Delkostnadsindekser 2023'!F250*'Delkostnadsindekser 2023'!$L250/1000</f>
        <v>0</v>
      </c>
      <c r="J250" s="21">
        <f>+J$1*'Delkostnadsindekser 2023'!G250*'Delkostnadsindekser 2023'!$L250/1000</f>
        <v>0</v>
      </c>
      <c r="L250" s="21">
        <f>+L$1*'Delkostnadsindekser 2023'!H250*'Delkostnadsindekser 2023'!$L250/1000</f>
        <v>0</v>
      </c>
      <c r="N250" s="21">
        <f>+N$1*'Delkostnadsindekser 2023'!I250*'Delkostnadsindekser 2023'!$L250/1000</f>
        <v>0</v>
      </c>
      <c r="P250" s="21">
        <f>+P$1*'Delkostnadsindekser 2023'!J250*'Delkostnadsindekser 2023'!$L250/1000</f>
        <v>0</v>
      </c>
      <c r="R250" s="21">
        <f>+R$1*'Delkostnadsindekser 2023'!C250*'Delkostnadsindekser 2023'!$L250/1000</f>
        <v>0</v>
      </c>
    </row>
    <row r="251" spans="1:18">
      <c r="A251" s="4">
        <v>4616</v>
      </c>
      <c r="B251" s="1" t="s">
        <v>158</v>
      </c>
      <c r="D251" s="21">
        <f>+D$1*'Delkostnadsindekser 2023'!D251*'Delkostnadsindekser 2023'!$L251/1000</f>
        <v>0</v>
      </c>
      <c r="F251" s="21">
        <f>+F$1*'Delkostnadsindekser 2023'!E251*'Delkostnadsindekser 2023'!$L251/1000</f>
        <v>0</v>
      </c>
      <c r="H251" s="21">
        <f>+H$1*'Delkostnadsindekser 2023'!F251*'Delkostnadsindekser 2023'!$L251/1000</f>
        <v>0</v>
      </c>
      <c r="J251" s="21">
        <f>+J$1*'Delkostnadsindekser 2023'!G251*'Delkostnadsindekser 2023'!$L251/1000</f>
        <v>0</v>
      </c>
      <c r="L251" s="21">
        <f>+L$1*'Delkostnadsindekser 2023'!H251*'Delkostnadsindekser 2023'!$L251/1000</f>
        <v>0</v>
      </c>
      <c r="N251" s="21">
        <f>+N$1*'Delkostnadsindekser 2023'!I251*'Delkostnadsindekser 2023'!$L251/1000</f>
        <v>0</v>
      </c>
      <c r="P251" s="21">
        <f>+P$1*'Delkostnadsindekser 2023'!J251*'Delkostnadsindekser 2023'!$L251/1000</f>
        <v>0</v>
      </c>
      <c r="R251" s="21">
        <f>+R$1*'Delkostnadsindekser 2023'!C251*'Delkostnadsindekser 2023'!$L251/1000</f>
        <v>0</v>
      </c>
    </row>
    <row r="252" spans="1:18">
      <c r="A252" s="4">
        <v>4617</v>
      </c>
      <c r="B252" s="1" t="s">
        <v>159</v>
      </c>
      <c r="D252" s="21">
        <f>+D$1*'Delkostnadsindekser 2023'!D252*'Delkostnadsindekser 2023'!$L252/1000</f>
        <v>0</v>
      </c>
      <c r="F252" s="21">
        <f>+F$1*'Delkostnadsindekser 2023'!E252*'Delkostnadsindekser 2023'!$L252/1000</f>
        <v>0</v>
      </c>
      <c r="H252" s="21">
        <f>+H$1*'Delkostnadsindekser 2023'!F252*'Delkostnadsindekser 2023'!$L252/1000</f>
        <v>0</v>
      </c>
      <c r="J252" s="21">
        <f>+J$1*'Delkostnadsindekser 2023'!G252*'Delkostnadsindekser 2023'!$L252/1000</f>
        <v>0</v>
      </c>
      <c r="L252" s="21">
        <f>+L$1*'Delkostnadsindekser 2023'!H252*'Delkostnadsindekser 2023'!$L252/1000</f>
        <v>0</v>
      </c>
      <c r="N252" s="21">
        <f>+N$1*'Delkostnadsindekser 2023'!I252*'Delkostnadsindekser 2023'!$L252/1000</f>
        <v>0</v>
      </c>
      <c r="P252" s="21">
        <f>+P$1*'Delkostnadsindekser 2023'!J252*'Delkostnadsindekser 2023'!$L252/1000</f>
        <v>0</v>
      </c>
      <c r="R252" s="21">
        <f>+R$1*'Delkostnadsindekser 2023'!C252*'Delkostnadsindekser 2023'!$L252/1000</f>
        <v>0</v>
      </c>
    </row>
    <row r="253" spans="1:18">
      <c r="A253" s="4">
        <v>4618</v>
      </c>
      <c r="B253" s="1" t="s">
        <v>373</v>
      </c>
      <c r="D253" s="21">
        <f>+D$1*'Delkostnadsindekser 2023'!D253*'Delkostnadsindekser 2023'!$L253/1000</f>
        <v>0</v>
      </c>
      <c r="F253" s="21">
        <f>+F$1*'Delkostnadsindekser 2023'!E253*'Delkostnadsindekser 2023'!$L253/1000</f>
        <v>0</v>
      </c>
      <c r="H253" s="21">
        <f>+H$1*'Delkostnadsindekser 2023'!F253*'Delkostnadsindekser 2023'!$L253/1000</f>
        <v>0</v>
      </c>
      <c r="J253" s="21">
        <f>+J$1*'Delkostnadsindekser 2023'!G253*'Delkostnadsindekser 2023'!$L253/1000</f>
        <v>0</v>
      </c>
      <c r="L253" s="21">
        <f>+L$1*'Delkostnadsindekser 2023'!H253*'Delkostnadsindekser 2023'!$L253/1000</f>
        <v>0</v>
      </c>
      <c r="N253" s="21">
        <f>+N$1*'Delkostnadsindekser 2023'!I253*'Delkostnadsindekser 2023'!$L253/1000</f>
        <v>0</v>
      </c>
      <c r="P253" s="21">
        <f>+P$1*'Delkostnadsindekser 2023'!J253*'Delkostnadsindekser 2023'!$L253/1000</f>
        <v>0</v>
      </c>
      <c r="R253" s="21">
        <f>+R$1*'Delkostnadsindekser 2023'!C253*'Delkostnadsindekser 2023'!$L253/1000</f>
        <v>0</v>
      </c>
    </row>
    <row r="254" spans="1:18">
      <c r="A254" s="4">
        <v>4619</v>
      </c>
      <c r="B254" s="1" t="s">
        <v>160</v>
      </c>
      <c r="D254" s="21">
        <f>+D$1*'Delkostnadsindekser 2023'!D254*'Delkostnadsindekser 2023'!$L254/1000</f>
        <v>0</v>
      </c>
      <c r="F254" s="21">
        <f>+F$1*'Delkostnadsindekser 2023'!E254*'Delkostnadsindekser 2023'!$L254/1000</f>
        <v>0</v>
      </c>
      <c r="H254" s="21">
        <f>+H$1*'Delkostnadsindekser 2023'!F254*'Delkostnadsindekser 2023'!$L254/1000</f>
        <v>0</v>
      </c>
      <c r="J254" s="21">
        <f>+J$1*'Delkostnadsindekser 2023'!G254*'Delkostnadsindekser 2023'!$L254/1000</f>
        <v>0</v>
      </c>
      <c r="L254" s="21">
        <f>+L$1*'Delkostnadsindekser 2023'!H254*'Delkostnadsindekser 2023'!$L254/1000</f>
        <v>0</v>
      </c>
      <c r="N254" s="21">
        <f>+N$1*'Delkostnadsindekser 2023'!I254*'Delkostnadsindekser 2023'!$L254/1000</f>
        <v>0</v>
      </c>
      <c r="P254" s="21">
        <f>+P$1*'Delkostnadsindekser 2023'!J254*'Delkostnadsindekser 2023'!$L254/1000</f>
        <v>0</v>
      </c>
      <c r="R254" s="21">
        <f>+R$1*'Delkostnadsindekser 2023'!C254*'Delkostnadsindekser 2023'!$L254/1000</f>
        <v>0</v>
      </c>
    </row>
    <row r="255" spans="1:18">
      <c r="A255" s="4">
        <v>4620</v>
      </c>
      <c r="B255" s="1" t="s">
        <v>161</v>
      </c>
      <c r="D255" s="21">
        <f>+D$1*'Delkostnadsindekser 2023'!D255*'Delkostnadsindekser 2023'!$L255/1000</f>
        <v>0</v>
      </c>
      <c r="F255" s="21">
        <f>+F$1*'Delkostnadsindekser 2023'!E255*'Delkostnadsindekser 2023'!$L255/1000</f>
        <v>0</v>
      </c>
      <c r="H255" s="21">
        <f>+H$1*'Delkostnadsindekser 2023'!F255*'Delkostnadsindekser 2023'!$L255/1000</f>
        <v>0</v>
      </c>
      <c r="J255" s="21">
        <f>+J$1*'Delkostnadsindekser 2023'!G255*'Delkostnadsindekser 2023'!$L255/1000</f>
        <v>0</v>
      </c>
      <c r="L255" s="21">
        <f>+L$1*'Delkostnadsindekser 2023'!H255*'Delkostnadsindekser 2023'!$L255/1000</f>
        <v>0</v>
      </c>
      <c r="N255" s="21">
        <f>+N$1*'Delkostnadsindekser 2023'!I255*'Delkostnadsindekser 2023'!$L255/1000</f>
        <v>0</v>
      </c>
      <c r="P255" s="21">
        <f>+P$1*'Delkostnadsindekser 2023'!J255*'Delkostnadsindekser 2023'!$L255/1000</f>
        <v>0</v>
      </c>
      <c r="R255" s="21">
        <f>+R$1*'Delkostnadsindekser 2023'!C255*'Delkostnadsindekser 2023'!$L255/1000</f>
        <v>0</v>
      </c>
    </row>
    <row r="256" spans="1:18">
      <c r="A256" s="4">
        <v>4621</v>
      </c>
      <c r="B256" s="1" t="s">
        <v>374</v>
      </c>
      <c r="D256" s="21">
        <f>+D$1*'Delkostnadsindekser 2023'!D256*'Delkostnadsindekser 2023'!$L256/1000</f>
        <v>0</v>
      </c>
      <c r="F256" s="21">
        <f>+F$1*'Delkostnadsindekser 2023'!E256*'Delkostnadsindekser 2023'!$L256/1000</f>
        <v>0</v>
      </c>
      <c r="H256" s="21">
        <f>+H$1*'Delkostnadsindekser 2023'!F256*'Delkostnadsindekser 2023'!$L256/1000</f>
        <v>0</v>
      </c>
      <c r="J256" s="21">
        <f>+J$1*'Delkostnadsindekser 2023'!G256*'Delkostnadsindekser 2023'!$L256/1000</f>
        <v>0</v>
      </c>
      <c r="L256" s="21">
        <f>+L$1*'Delkostnadsindekser 2023'!H256*'Delkostnadsindekser 2023'!$L256/1000</f>
        <v>0</v>
      </c>
      <c r="N256" s="21">
        <f>+N$1*'Delkostnadsindekser 2023'!I256*'Delkostnadsindekser 2023'!$L256/1000</f>
        <v>0</v>
      </c>
      <c r="P256" s="21">
        <f>+P$1*'Delkostnadsindekser 2023'!J256*'Delkostnadsindekser 2023'!$L256/1000</f>
        <v>0</v>
      </c>
      <c r="R256" s="21">
        <f>+R$1*'Delkostnadsindekser 2023'!C256*'Delkostnadsindekser 2023'!$L256/1000</f>
        <v>0</v>
      </c>
    </row>
    <row r="257" spans="1:18">
      <c r="A257" s="4">
        <v>4622</v>
      </c>
      <c r="B257" s="1" t="s">
        <v>162</v>
      </c>
      <c r="D257" s="21">
        <f>+D$1*'Delkostnadsindekser 2023'!D257*'Delkostnadsindekser 2023'!$L257/1000</f>
        <v>0</v>
      </c>
      <c r="F257" s="21">
        <f>+F$1*'Delkostnadsindekser 2023'!E257*'Delkostnadsindekser 2023'!$L257/1000</f>
        <v>0</v>
      </c>
      <c r="H257" s="21">
        <f>+H$1*'Delkostnadsindekser 2023'!F257*'Delkostnadsindekser 2023'!$L257/1000</f>
        <v>0</v>
      </c>
      <c r="J257" s="21">
        <f>+J$1*'Delkostnadsindekser 2023'!G257*'Delkostnadsindekser 2023'!$L257/1000</f>
        <v>0</v>
      </c>
      <c r="L257" s="21">
        <f>+L$1*'Delkostnadsindekser 2023'!H257*'Delkostnadsindekser 2023'!$L257/1000</f>
        <v>0</v>
      </c>
      <c r="N257" s="21">
        <f>+N$1*'Delkostnadsindekser 2023'!I257*'Delkostnadsindekser 2023'!$L257/1000</f>
        <v>0</v>
      </c>
      <c r="P257" s="21">
        <f>+P$1*'Delkostnadsindekser 2023'!J257*'Delkostnadsindekser 2023'!$L257/1000</f>
        <v>0</v>
      </c>
      <c r="R257" s="21">
        <f>+R$1*'Delkostnadsindekser 2023'!C257*'Delkostnadsindekser 2023'!$L257/1000</f>
        <v>0</v>
      </c>
    </row>
    <row r="258" spans="1:18">
      <c r="A258" s="4">
        <v>4623</v>
      </c>
      <c r="B258" s="1" t="s">
        <v>163</v>
      </c>
      <c r="D258" s="21">
        <f>+D$1*'Delkostnadsindekser 2023'!D258*'Delkostnadsindekser 2023'!$L258/1000</f>
        <v>0</v>
      </c>
      <c r="F258" s="21">
        <f>+F$1*'Delkostnadsindekser 2023'!E258*'Delkostnadsindekser 2023'!$L258/1000</f>
        <v>0</v>
      </c>
      <c r="H258" s="21">
        <f>+H$1*'Delkostnadsindekser 2023'!F258*'Delkostnadsindekser 2023'!$L258/1000</f>
        <v>0</v>
      </c>
      <c r="J258" s="21">
        <f>+J$1*'Delkostnadsindekser 2023'!G258*'Delkostnadsindekser 2023'!$L258/1000</f>
        <v>0</v>
      </c>
      <c r="L258" s="21">
        <f>+L$1*'Delkostnadsindekser 2023'!H258*'Delkostnadsindekser 2023'!$L258/1000</f>
        <v>0</v>
      </c>
      <c r="N258" s="21">
        <f>+N$1*'Delkostnadsindekser 2023'!I258*'Delkostnadsindekser 2023'!$L258/1000</f>
        <v>0</v>
      </c>
      <c r="P258" s="21">
        <f>+P$1*'Delkostnadsindekser 2023'!J258*'Delkostnadsindekser 2023'!$L258/1000</f>
        <v>0</v>
      </c>
      <c r="R258" s="21">
        <f>+R$1*'Delkostnadsindekser 2023'!C258*'Delkostnadsindekser 2023'!$L258/1000</f>
        <v>0</v>
      </c>
    </row>
    <row r="259" spans="1:18">
      <c r="A259" s="4">
        <v>4624</v>
      </c>
      <c r="B259" s="1" t="s">
        <v>375</v>
      </c>
      <c r="D259" s="21">
        <f>+D$1*'Delkostnadsindekser 2023'!D259*'Delkostnadsindekser 2023'!$L259/1000</f>
        <v>0</v>
      </c>
      <c r="F259" s="21">
        <f>+F$1*'Delkostnadsindekser 2023'!E259*'Delkostnadsindekser 2023'!$L259/1000</f>
        <v>0</v>
      </c>
      <c r="H259" s="21">
        <f>+H$1*'Delkostnadsindekser 2023'!F259*'Delkostnadsindekser 2023'!$L259/1000</f>
        <v>0</v>
      </c>
      <c r="J259" s="21">
        <f>+J$1*'Delkostnadsindekser 2023'!G259*'Delkostnadsindekser 2023'!$L259/1000</f>
        <v>0</v>
      </c>
      <c r="L259" s="21">
        <f>+L$1*'Delkostnadsindekser 2023'!H259*'Delkostnadsindekser 2023'!$L259/1000</f>
        <v>0</v>
      </c>
      <c r="N259" s="21">
        <f>+N$1*'Delkostnadsindekser 2023'!I259*'Delkostnadsindekser 2023'!$L259/1000</f>
        <v>0</v>
      </c>
      <c r="P259" s="21">
        <f>+P$1*'Delkostnadsindekser 2023'!J259*'Delkostnadsindekser 2023'!$L259/1000</f>
        <v>0</v>
      </c>
      <c r="R259" s="21">
        <f>+R$1*'Delkostnadsindekser 2023'!C259*'Delkostnadsindekser 2023'!$L259/1000</f>
        <v>0</v>
      </c>
    </row>
    <row r="260" spans="1:18">
      <c r="A260" s="4">
        <v>4625</v>
      </c>
      <c r="B260" s="1" t="s">
        <v>164</v>
      </c>
      <c r="D260" s="21">
        <f>+D$1*'Delkostnadsindekser 2023'!D260*'Delkostnadsindekser 2023'!$L260/1000</f>
        <v>0</v>
      </c>
      <c r="F260" s="21">
        <f>+F$1*'Delkostnadsindekser 2023'!E260*'Delkostnadsindekser 2023'!$L260/1000</f>
        <v>0</v>
      </c>
      <c r="H260" s="21">
        <f>+H$1*'Delkostnadsindekser 2023'!F260*'Delkostnadsindekser 2023'!$L260/1000</f>
        <v>0</v>
      </c>
      <c r="J260" s="21">
        <f>+J$1*'Delkostnadsindekser 2023'!G260*'Delkostnadsindekser 2023'!$L260/1000</f>
        <v>0</v>
      </c>
      <c r="L260" s="21">
        <f>+L$1*'Delkostnadsindekser 2023'!H260*'Delkostnadsindekser 2023'!$L260/1000</f>
        <v>0</v>
      </c>
      <c r="N260" s="21">
        <f>+N$1*'Delkostnadsindekser 2023'!I260*'Delkostnadsindekser 2023'!$L260/1000</f>
        <v>0</v>
      </c>
      <c r="P260" s="21">
        <f>+P$1*'Delkostnadsindekser 2023'!J260*'Delkostnadsindekser 2023'!$L260/1000</f>
        <v>0</v>
      </c>
      <c r="R260" s="21">
        <f>+R$1*'Delkostnadsindekser 2023'!C260*'Delkostnadsindekser 2023'!$L260/1000</f>
        <v>0</v>
      </c>
    </row>
    <row r="261" spans="1:18">
      <c r="A261" s="4">
        <v>4626</v>
      </c>
      <c r="B261" s="1" t="s">
        <v>376</v>
      </c>
      <c r="D261" s="21">
        <f>+D$1*'Delkostnadsindekser 2023'!D261*'Delkostnadsindekser 2023'!$L261/1000</f>
        <v>0</v>
      </c>
      <c r="F261" s="21">
        <f>+F$1*'Delkostnadsindekser 2023'!E261*'Delkostnadsindekser 2023'!$L261/1000</f>
        <v>0</v>
      </c>
      <c r="H261" s="21">
        <f>+H$1*'Delkostnadsindekser 2023'!F261*'Delkostnadsindekser 2023'!$L261/1000</f>
        <v>0</v>
      </c>
      <c r="J261" s="21">
        <f>+J$1*'Delkostnadsindekser 2023'!G261*'Delkostnadsindekser 2023'!$L261/1000</f>
        <v>0</v>
      </c>
      <c r="L261" s="21">
        <f>+L$1*'Delkostnadsindekser 2023'!H261*'Delkostnadsindekser 2023'!$L261/1000</f>
        <v>0</v>
      </c>
      <c r="N261" s="21">
        <f>+N$1*'Delkostnadsindekser 2023'!I261*'Delkostnadsindekser 2023'!$L261/1000</f>
        <v>0</v>
      </c>
      <c r="P261" s="21">
        <f>+P$1*'Delkostnadsindekser 2023'!J261*'Delkostnadsindekser 2023'!$L261/1000</f>
        <v>0</v>
      </c>
      <c r="R261" s="21">
        <f>+R$1*'Delkostnadsindekser 2023'!C261*'Delkostnadsindekser 2023'!$L261/1000</f>
        <v>0</v>
      </c>
    </row>
    <row r="262" spans="1:18">
      <c r="A262" s="4">
        <v>4627</v>
      </c>
      <c r="B262" s="1" t="s">
        <v>165</v>
      </c>
      <c r="D262" s="21">
        <f>+D$1*'Delkostnadsindekser 2023'!D262*'Delkostnadsindekser 2023'!$L262/1000</f>
        <v>0</v>
      </c>
      <c r="F262" s="21">
        <f>+F$1*'Delkostnadsindekser 2023'!E262*'Delkostnadsindekser 2023'!$L262/1000</f>
        <v>0</v>
      </c>
      <c r="H262" s="21">
        <f>+H$1*'Delkostnadsindekser 2023'!F262*'Delkostnadsindekser 2023'!$L262/1000</f>
        <v>0</v>
      </c>
      <c r="J262" s="21">
        <f>+J$1*'Delkostnadsindekser 2023'!G262*'Delkostnadsindekser 2023'!$L262/1000</f>
        <v>0</v>
      </c>
      <c r="L262" s="21">
        <f>+L$1*'Delkostnadsindekser 2023'!H262*'Delkostnadsindekser 2023'!$L262/1000</f>
        <v>0</v>
      </c>
      <c r="N262" s="21">
        <f>+N$1*'Delkostnadsindekser 2023'!I262*'Delkostnadsindekser 2023'!$L262/1000</f>
        <v>0</v>
      </c>
      <c r="P262" s="21">
        <f>+P$1*'Delkostnadsindekser 2023'!J262*'Delkostnadsindekser 2023'!$L262/1000</f>
        <v>0</v>
      </c>
      <c r="R262" s="21">
        <f>+R$1*'Delkostnadsindekser 2023'!C262*'Delkostnadsindekser 2023'!$L262/1000</f>
        <v>0</v>
      </c>
    </row>
    <row r="263" spans="1:18">
      <c r="A263" s="4">
        <v>4628</v>
      </c>
      <c r="B263" s="1" t="s">
        <v>166</v>
      </c>
      <c r="D263" s="21">
        <f>+D$1*'Delkostnadsindekser 2023'!D263*'Delkostnadsindekser 2023'!$L263/1000</f>
        <v>0</v>
      </c>
      <c r="F263" s="21">
        <f>+F$1*'Delkostnadsindekser 2023'!E263*'Delkostnadsindekser 2023'!$L263/1000</f>
        <v>0</v>
      </c>
      <c r="H263" s="21">
        <f>+H$1*'Delkostnadsindekser 2023'!F263*'Delkostnadsindekser 2023'!$L263/1000</f>
        <v>0</v>
      </c>
      <c r="J263" s="21">
        <f>+J$1*'Delkostnadsindekser 2023'!G263*'Delkostnadsindekser 2023'!$L263/1000</f>
        <v>0</v>
      </c>
      <c r="L263" s="21">
        <f>+L$1*'Delkostnadsindekser 2023'!H263*'Delkostnadsindekser 2023'!$L263/1000</f>
        <v>0</v>
      </c>
      <c r="N263" s="21">
        <f>+N$1*'Delkostnadsindekser 2023'!I263*'Delkostnadsindekser 2023'!$L263/1000</f>
        <v>0</v>
      </c>
      <c r="P263" s="21">
        <f>+P$1*'Delkostnadsindekser 2023'!J263*'Delkostnadsindekser 2023'!$L263/1000</f>
        <v>0</v>
      </c>
      <c r="R263" s="21">
        <f>+R$1*'Delkostnadsindekser 2023'!C263*'Delkostnadsindekser 2023'!$L263/1000</f>
        <v>0</v>
      </c>
    </row>
    <row r="264" spans="1:18">
      <c r="A264" s="4">
        <v>4629</v>
      </c>
      <c r="B264" s="1" t="s">
        <v>167</v>
      </c>
      <c r="D264" s="21">
        <f>+D$1*'Delkostnadsindekser 2023'!D264*'Delkostnadsindekser 2023'!$L264/1000</f>
        <v>0</v>
      </c>
      <c r="F264" s="21">
        <f>+F$1*'Delkostnadsindekser 2023'!E264*'Delkostnadsindekser 2023'!$L264/1000</f>
        <v>0</v>
      </c>
      <c r="H264" s="21">
        <f>+H$1*'Delkostnadsindekser 2023'!F264*'Delkostnadsindekser 2023'!$L264/1000</f>
        <v>0</v>
      </c>
      <c r="J264" s="21">
        <f>+J$1*'Delkostnadsindekser 2023'!G264*'Delkostnadsindekser 2023'!$L264/1000</f>
        <v>0</v>
      </c>
      <c r="L264" s="21">
        <f>+L$1*'Delkostnadsindekser 2023'!H264*'Delkostnadsindekser 2023'!$L264/1000</f>
        <v>0</v>
      </c>
      <c r="N264" s="21">
        <f>+N$1*'Delkostnadsindekser 2023'!I264*'Delkostnadsindekser 2023'!$L264/1000</f>
        <v>0</v>
      </c>
      <c r="P264" s="21">
        <f>+P$1*'Delkostnadsindekser 2023'!J264*'Delkostnadsindekser 2023'!$L264/1000</f>
        <v>0</v>
      </c>
      <c r="R264" s="21">
        <f>+R$1*'Delkostnadsindekser 2023'!C264*'Delkostnadsindekser 2023'!$L264/1000</f>
        <v>0</v>
      </c>
    </row>
    <row r="265" spans="1:18">
      <c r="A265" s="4">
        <v>4630</v>
      </c>
      <c r="B265" s="1" t="s">
        <v>168</v>
      </c>
      <c r="D265" s="21">
        <f>+D$1*'Delkostnadsindekser 2023'!D265*'Delkostnadsindekser 2023'!$L265/1000</f>
        <v>0</v>
      </c>
      <c r="F265" s="21">
        <f>+F$1*'Delkostnadsindekser 2023'!E265*'Delkostnadsindekser 2023'!$L265/1000</f>
        <v>0</v>
      </c>
      <c r="H265" s="21">
        <f>+H$1*'Delkostnadsindekser 2023'!F265*'Delkostnadsindekser 2023'!$L265/1000</f>
        <v>0</v>
      </c>
      <c r="J265" s="21">
        <f>+J$1*'Delkostnadsindekser 2023'!G265*'Delkostnadsindekser 2023'!$L265/1000</f>
        <v>0</v>
      </c>
      <c r="L265" s="21">
        <f>+L$1*'Delkostnadsindekser 2023'!H265*'Delkostnadsindekser 2023'!$L265/1000</f>
        <v>0</v>
      </c>
      <c r="N265" s="21">
        <f>+N$1*'Delkostnadsindekser 2023'!I265*'Delkostnadsindekser 2023'!$L265/1000</f>
        <v>0</v>
      </c>
      <c r="P265" s="21">
        <f>+P$1*'Delkostnadsindekser 2023'!J265*'Delkostnadsindekser 2023'!$L265/1000</f>
        <v>0</v>
      </c>
      <c r="R265" s="21">
        <f>+R$1*'Delkostnadsindekser 2023'!C265*'Delkostnadsindekser 2023'!$L265/1000</f>
        <v>0</v>
      </c>
    </row>
    <row r="266" spans="1:18">
      <c r="A266" s="4">
        <v>4631</v>
      </c>
      <c r="B266" s="1" t="s">
        <v>377</v>
      </c>
      <c r="D266" s="21">
        <f>+D$1*'Delkostnadsindekser 2023'!D266*'Delkostnadsindekser 2023'!$L266/1000</f>
        <v>0</v>
      </c>
      <c r="F266" s="21">
        <f>+F$1*'Delkostnadsindekser 2023'!E266*'Delkostnadsindekser 2023'!$L266/1000</f>
        <v>0</v>
      </c>
      <c r="H266" s="21">
        <f>+H$1*'Delkostnadsindekser 2023'!F266*'Delkostnadsindekser 2023'!$L266/1000</f>
        <v>0</v>
      </c>
      <c r="J266" s="21">
        <f>+J$1*'Delkostnadsindekser 2023'!G266*'Delkostnadsindekser 2023'!$L266/1000</f>
        <v>0</v>
      </c>
      <c r="L266" s="21">
        <f>+L$1*'Delkostnadsindekser 2023'!H266*'Delkostnadsindekser 2023'!$L266/1000</f>
        <v>0</v>
      </c>
      <c r="N266" s="21">
        <f>+N$1*'Delkostnadsindekser 2023'!I266*'Delkostnadsindekser 2023'!$L266/1000</f>
        <v>0</v>
      </c>
      <c r="P266" s="21">
        <f>+P$1*'Delkostnadsindekser 2023'!J266*'Delkostnadsindekser 2023'!$L266/1000</f>
        <v>0</v>
      </c>
      <c r="R266" s="21">
        <f>+R$1*'Delkostnadsindekser 2023'!C266*'Delkostnadsindekser 2023'!$L266/1000</f>
        <v>0</v>
      </c>
    </row>
    <row r="267" spans="1:18">
      <c r="A267" s="4">
        <v>4632</v>
      </c>
      <c r="B267" s="1" t="s">
        <v>169</v>
      </c>
      <c r="D267" s="21">
        <f>+D$1*'Delkostnadsindekser 2023'!D267*'Delkostnadsindekser 2023'!$L267/1000</f>
        <v>0</v>
      </c>
      <c r="F267" s="21">
        <f>+F$1*'Delkostnadsindekser 2023'!E267*'Delkostnadsindekser 2023'!$L267/1000</f>
        <v>0</v>
      </c>
      <c r="H267" s="21">
        <f>+H$1*'Delkostnadsindekser 2023'!F267*'Delkostnadsindekser 2023'!$L267/1000</f>
        <v>0</v>
      </c>
      <c r="J267" s="21">
        <f>+J$1*'Delkostnadsindekser 2023'!G267*'Delkostnadsindekser 2023'!$L267/1000</f>
        <v>0</v>
      </c>
      <c r="L267" s="21">
        <f>+L$1*'Delkostnadsindekser 2023'!H267*'Delkostnadsindekser 2023'!$L267/1000</f>
        <v>0</v>
      </c>
      <c r="N267" s="21">
        <f>+N$1*'Delkostnadsindekser 2023'!I267*'Delkostnadsindekser 2023'!$L267/1000</f>
        <v>0</v>
      </c>
      <c r="P267" s="21">
        <f>+P$1*'Delkostnadsindekser 2023'!J267*'Delkostnadsindekser 2023'!$L267/1000</f>
        <v>0</v>
      </c>
      <c r="R267" s="21">
        <f>+R$1*'Delkostnadsindekser 2023'!C267*'Delkostnadsindekser 2023'!$L267/1000</f>
        <v>0</v>
      </c>
    </row>
    <row r="268" spans="1:18">
      <c r="A268" s="4">
        <v>4633</v>
      </c>
      <c r="B268" s="1" t="s">
        <v>170</v>
      </c>
      <c r="D268" s="21">
        <f>+D$1*'Delkostnadsindekser 2023'!D268*'Delkostnadsindekser 2023'!$L268/1000</f>
        <v>0</v>
      </c>
      <c r="F268" s="21">
        <f>+F$1*'Delkostnadsindekser 2023'!E268*'Delkostnadsindekser 2023'!$L268/1000</f>
        <v>0</v>
      </c>
      <c r="H268" s="21">
        <f>+H$1*'Delkostnadsindekser 2023'!F268*'Delkostnadsindekser 2023'!$L268/1000</f>
        <v>0</v>
      </c>
      <c r="J268" s="21">
        <f>+J$1*'Delkostnadsindekser 2023'!G268*'Delkostnadsindekser 2023'!$L268/1000</f>
        <v>0</v>
      </c>
      <c r="L268" s="21">
        <f>+L$1*'Delkostnadsindekser 2023'!H268*'Delkostnadsindekser 2023'!$L268/1000</f>
        <v>0</v>
      </c>
      <c r="N268" s="21">
        <f>+N$1*'Delkostnadsindekser 2023'!I268*'Delkostnadsindekser 2023'!$L268/1000</f>
        <v>0</v>
      </c>
      <c r="P268" s="21">
        <f>+P$1*'Delkostnadsindekser 2023'!J268*'Delkostnadsindekser 2023'!$L268/1000</f>
        <v>0</v>
      </c>
      <c r="R268" s="21">
        <f>+R$1*'Delkostnadsindekser 2023'!C268*'Delkostnadsindekser 2023'!$L268/1000</f>
        <v>0</v>
      </c>
    </row>
    <row r="269" spans="1:18">
      <c r="A269" s="4">
        <v>4634</v>
      </c>
      <c r="B269" s="1" t="s">
        <v>171</v>
      </c>
      <c r="D269" s="21">
        <f>+D$1*'Delkostnadsindekser 2023'!D269*'Delkostnadsindekser 2023'!$L269/1000</f>
        <v>0</v>
      </c>
      <c r="F269" s="21">
        <f>+F$1*'Delkostnadsindekser 2023'!E269*'Delkostnadsindekser 2023'!$L269/1000</f>
        <v>0</v>
      </c>
      <c r="H269" s="21">
        <f>+H$1*'Delkostnadsindekser 2023'!F269*'Delkostnadsindekser 2023'!$L269/1000</f>
        <v>0</v>
      </c>
      <c r="J269" s="21">
        <f>+J$1*'Delkostnadsindekser 2023'!G269*'Delkostnadsindekser 2023'!$L269/1000</f>
        <v>0</v>
      </c>
      <c r="L269" s="21">
        <f>+L$1*'Delkostnadsindekser 2023'!H269*'Delkostnadsindekser 2023'!$L269/1000</f>
        <v>0</v>
      </c>
      <c r="N269" s="21">
        <f>+N$1*'Delkostnadsindekser 2023'!I269*'Delkostnadsindekser 2023'!$L269/1000</f>
        <v>0</v>
      </c>
      <c r="P269" s="21">
        <f>+P$1*'Delkostnadsindekser 2023'!J269*'Delkostnadsindekser 2023'!$L269/1000</f>
        <v>0</v>
      </c>
      <c r="R269" s="21">
        <f>+R$1*'Delkostnadsindekser 2023'!C269*'Delkostnadsindekser 2023'!$L269/1000</f>
        <v>0</v>
      </c>
    </row>
    <row r="270" spans="1:18">
      <c r="A270" s="4">
        <v>4635</v>
      </c>
      <c r="B270" s="1" t="s">
        <v>172</v>
      </c>
      <c r="D270" s="21">
        <f>+D$1*'Delkostnadsindekser 2023'!D270*'Delkostnadsindekser 2023'!$L270/1000</f>
        <v>0</v>
      </c>
      <c r="F270" s="21">
        <f>+F$1*'Delkostnadsindekser 2023'!E270*'Delkostnadsindekser 2023'!$L270/1000</f>
        <v>0</v>
      </c>
      <c r="H270" s="21">
        <f>+H$1*'Delkostnadsindekser 2023'!F270*'Delkostnadsindekser 2023'!$L270/1000</f>
        <v>0</v>
      </c>
      <c r="J270" s="21">
        <f>+J$1*'Delkostnadsindekser 2023'!G270*'Delkostnadsindekser 2023'!$L270/1000</f>
        <v>0</v>
      </c>
      <c r="L270" s="21">
        <f>+L$1*'Delkostnadsindekser 2023'!H270*'Delkostnadsindekser 2023'!$L270/1000</f>
        <v>0</v>
      </c>
      <c r="N270" s="21">
        <f>+N$1*'Delkostnadsindekser 2023'!I270*'Delkostnadsindekser 2023'!$L270/1000</f>
        <v>0</v>
      </c>
      <c r="P270" s="21">
        <f>+P$1*'Delkostnadsindekser 2023'!J270*'Delkostnadsindekser 2023'!$L270/1000</f>
        <v>0</v>
      </c>
      <c r="R270" s="21">
        <f>+R$1*'Delkostnadsindekser 2023'!C270*'Delkostnadsindekser 2023'!$L270/1000</f>
        <v>0</v>
      </c>
    </row>
    <row r="271" spans="1:18">
      <c r="A271" s="4">
        <v>4636</v>
      </c>
      <c r="B271" s="1" t="s">
        <v>173</v>
      </c>
      <c r="D271" s="21">
        <f>+D$1*'Delkostnadsindekser 2023'!D271*'Delkostnadsindekser 2023'!$L271/1000</f>
        <v>0</v>
      </c>
      <c r="F271" s="21">
        <f>+F$1*'Delkostnadsindekser 2023'!E271*'Delkostnadsindekser 2023'!$L271/1000</f>
        <v>0</v>
      </c>
      <c r="H271" s="21">
        <f>+H$1*'Delkostnadsindekser 2023'!F271*'Delkostnadsindekser 2023'!$L271/1000</f>
        <v>0</v>
      </c>
      <c r="J271" s="21">
        <f>+J$1*'Delkostnadsindekser 2023'!G271*'Delkostnadsindekser 2023'!$L271/1000</f>
        <v>0</v>
      </c>
      <c r="L271" s="21">
        <f>+L$1*'Delkostnadsindekser 2023'!H271*'Delkostnadsindekser 2023'!$L271/1000</f>
        <v>0</v>
      </c>
      <c r="N271" s="21">
        <f>+N$1*'Delkostnadsindekser 2023'!I271*'Delkostnadsindekser 2023'!$L271/1000</f>
        <v>0</v>
      </c>
      <c r="P271" s="21">
        <f>+P$1*'Delkostnadsindekser 2023'!J271*'Delkostnadsindekser 2023'!$L271/1000</f>
        <v>0</v>
      </c>
      <c r="R271" s="21">
        <f>+R$1*'Delkostnadsindekser 2023'!C271*'Delkostnadsindekser 2023'!$L271/1000</f>
        <v>0</v>
      </c>
    </row>
    <row r="272" spans="1:18">
      <c r="A272" s="4">
        <v>4637</v>
      </c>
      <c r="B272" s="1" t="s">
        <v>174</v>
      </c>
      <c r="D272" s="21">
        <f>+D$1*'Delkostnadsindekser 2023'!D272*'Delkostnadsindekser 2023'!$L272/1000</f>
        <v>0</v>
      </c>
      <c r="F272" s="21">
        <f>+F$1*'Delkostnadsindekser 2023'!E272*'Delkostnadsindekser 2023'!$L272/1000</f>
        <v>0</v>
      </c>
      <c r="H272" s="21">
        <f>+H$1*'Delkostnadsindekser 2023'!F272*'Delkostnadsindekser 2023'!$L272/1000</f>
        <v>0</v>
      </c>
      <c r="J272" s="21">
        <f>+J$1*'Delkostnadsindekser 2023'!G272*'Delkostnadsindekser 2023'!$L272/1000</f>
        <v>0</v>
      </c>
      <c r="L272" s="21">
        <f>+L$1*'Delkostnadsindekser 2023'!H272*'Delkostnadsindekser 2023'!$L272/1000</f>
        <v>0</v>
      </c>
      <c r="N272" s="21">
        <f>+N$1*'Delkostnadsindekser 2023'!I272*'Delkostnadsindekser 2023'!$L272/1000</f>
        <v>0</v>
      </c>
      <c r="P272" s="21">
        <f>+P$1*'Delkostnadsindekser 2023'!J272*'Delkostnadsindekser 2023'!$L272/1000</f>
        <v>0</v>
      </c>
      <c r="R272" s="21">
        <f>+R$1*'Delkostnadsindekser 2023'!C272*'Delkostnadsindekser 2023'!$L272/1000</f>
        <v>0</v>
      </c>
    </row>
    <row r="273" spans="1:18">
      <c r="A273" s="4">
        <v>4638</v>
      </c>
      <c r="B273" s="1" t="s">
        <v>175</v>
      </c>
      <c r="D273" s="21">
        <f>+D$1*'Delkostnadsindekser 2023'!D273*'Delkostnadsindekser 2023'!$L273/1000</f>
        <v>0</v>
      </c>
      <c r="F273" s="21">
        <f>+F$1*'Delkostnadsindekser 2023'!E273*'Delkostnadsindekser 2023'!$L273/1000</f>
        <v>0</v>
      </c>
      <c r="H273" s="21">
        <f>+H$1*'Delkostnadsindekser 2023'!F273*'Delkostnadsindekser 2023'!$L273/1000</f>
        <v>0</v>
      </c>
      <c r="J273" s="21">
        <f>+J$1*'Delkostnadsindekser 2023'!G273*'Delkostnadsindekser 2023'!$L273/1000</f>
        <v>0</v>
      </c>
      <c r="L273" s="21">
        <f>+L$1*'Delkostnadsindekser 2023'!H273*'Delkostnadsindekser 2023'!$L273/1000</f>
        <v>0</v>
      </c>
      <c r="N273" s="21">
        <f>+N$1*'Delkostnadsindekser 2023'!I273*'Delkostnadsindekser 2023'!$L273/1000</f>
        <v>0</v>
      </c>
      <c r="P273" s="21">
        <f>+P$1*'Delkostnadsindekser 2023'!J273*'Delkostnadsindekser 2023'!$L273/1000</f>
        <v>0</v>
      </c>
      <c r="R273" s="21">
        <f>+R$1*'Delkostnadsindekser 2023'!C273*'Delkostnadsindekser 2023'!$L273/1000</f>
        <v>0</v>
      </c>
    </row>
    <row r="274" spans="1:18">
      <c r="A274" s="4">
        <v>4639</v>
      </c>
      <c r="B274" s="1" t="s">
        <v>176</v>
      </c>
      <c r="D274" s="21">
        <f>+D$1*'Delkostnadsindekser 2023'!D274*'Delkostnadsindekser 2023'!$L274/1000</f>
        <v>0</v>
      </c>
      <c r="F274" s="21">
        <f>+F$1*'Delkostnadsindekser 2023'!E274*'Delkostnadsindekser 2023'!$L274/1000</f>
        <v>0</v>
      </c>
      <c r="H274" s="21">
        <f>+H$1*'Delkostnadsindekser 2023'!F274*'Delkostnadsindekser 2023'!$L274/1000</f>
        <v>0</v>
      </c>
      <c r="J274" s="21">
        <f>+J$1*'Delkostnadsindekser 2023'!G274*'Delkostnadsindekser 2023'!$L274/1000</f>
        <v>0</v>
      </c>
      <c r="L274" s="21">
        <f>+L$1*'Delkostnadsindekser 2023'!H274*'Delkostnadsindekser 2023'!$L274/1000</f>
        <v>0</v>
      </c>
      <c r="N274" s="21">
        <f>+N$1*'Delkostnadsindekser 2023'!I274*'Delkostnadsindekser 2023'!$L274/1000</f>
        <v>0</v>
      </c>
      <c r="P274" s="21">
        <f>+P$1*'Delkostnadsindekser 2023'!J274*'Delkostnadsindekser 2023'!$L274/1000</f>
        <v>0</v>
      </c>
      <c r="R274" s="21">
        <f>+R$1*'Delkostnadsindekser 2023'!C274*'Delkostnadsindekser 2023'!$L274/1000</f>
        <v>0</v>
      </c>
    </row>
    <row r="275" spans="1:18">
      <c r="A275" s="4">
        <v>4640</v>
      </c>
      <c r="B275" s="1" t="s">
        <v>378</v>
      </c>
      <c r="D275" s="21">
        <f>+D$1*'Delkostnadsindekser 2023'!D275*'Delkostnadsindekser 2023'!$L275/1000</f>
        <v>0</v>
      </c>
      <c r="F275" s="21">
        <f>+F$1*'Delkostnadsindekser 2023'!E275*'Delkostnadsindekser 2023'!$L275/1000</f>
        <v>0</v>
      </c>
      <c r="H275" s="21">
        <f>+H$1*'Delkostnadsindekser 2023'!F275*'Delkostnadsindekser 2023'!$L275/1000</f>
        <v>0</v>
      </c>
      <c r="J275" s="21">
        <f>+J$1*'Delkostnadsindekser 2023'!G275*'Delkostnadsindekser 2023'!$L275/1000</f>
        <v>0</v>
      </c>
      <c r="L275" s="21">
        <f>+L$1*'Delkostnadsindekser 2023'!H275*'Delkostnadsindekser 2023'!$L275/1000</f>
        <v>0</v>
      </c>
      <c r="N275" s="21">
        <f>+N$1*'Delkostnadsindekser 2023'!I275*'Delkostnadsindekser 2023'!$L275/1000</f>
        <v>0</v>
      </c>
      <c r="P275" s="21">
        <f>+P$1*'Delkostnadsindekser 2023'!J275*'Delkostnadsindekser 2023'!$L275/1000</f>
        <v>0</v>
      </c>
      <c r="R275" s="21">
        <f>+R$1*'Delkostnadsindekser 2023'!C275*'Delkostnadsindekser 2023'!$L275/1000</f>
        <v>0</v>
      </c>
    </row>
    <row r="276" spans="1:18">
      <c r="A276" s="4">
        <v>4641</v>
      </c>
      <c r="B276" s="1" t="s">
        <v>177</v>
      </c>
      <c r="D276" s="21">
        <f>+D$1*'Delkostnadsindekser 2023'!D276*'Delkostnadsindekser 2023'!$L276/1000</f>
        <v>0</v>
      </c>
      <c r="F276" s="21">
        <f>+F$1*'Delkostnadsindekser 2023'!E276*'Delkostnadsindekser 2023'!$L276/1000</f>
        <v>0</v>
      </c>
      <c r="H276" s="21">
        <f>+H$1*'Delkostnadsindekser 2023'!F276*'Delkostnadsindekser 2023'!$L276/1000</f>
        <v>0</v>
      </c>
      <c r="J276" s="21">
        <f>+J$1*'Delkostnadsindekser 2023'!G276*'Delkostnadsindekser 2023'!$L276/1000</f>
        <v>0</v>
      </c>
      <c r="L276" s="21">
        <f>+L$1*'Delkostnadsindekser 2023'!H276*'Delkostnadsindekser 2023'!$L276/1000</f>
        <v>0</v>
      </c>
      <c r="N276" s="21">
        <f>+N$1*'Delkostnadsindekser 2023'!I276*'Delkostnadsindekser 2023'!$L276/1000</f>
        <v>0</v>
      </c>
      <c r="P276" s="21">
        <f>+P$1*'Delkostnadsindekser 2023'!J276*'Delkostnadsindekser 2023'!$L276/1000</f>
        <v>0</v>
      </c>
      <c r="R276" s="21">
        <f>+R$1*'Delkostnadsindekser 2023'!C276*'Delkostnadsindekser 2023'!$L276/1000</f>
        <v>0</v>
      </c>
    </row>
    <row r="277" spans="1:18">
      <c r="A277" s="4">
        <v>4642</v>
      </c>
      <c r="B277" s="1" t="s">
        <v>178</v>
      </c>
      <c r="D277" s="21">
        <f>+D$1*'Delkostnadsindekser 2023'!D277*'Delkostnadsindekser 2023'!$L277/1000</f>
        <v>0</v>
      </c>
      <c r="F277" s="21">
        <f>+F$1*'Delkostnadsindekser 2023'!E277*'Delkostnadsindekser 2023'!$L277/1000</f>
        <v>0</v>
      </c>
      <c r="H277" s="21">
        <f>+H$1*'Delkostnadsindekser 2023'!F277*'Delkostnadsindekser 2023'!$L277/1000</f>
        <v>0</v>
      </c>
      <c r="J277" s="21">
        <f>+J$1*'Delkostnadsindekser 2023'!G277*'Delkostnadsindekser 2023'!$L277/1000</f>
        <v>0</v>
      </c>
      <c r="L277" s="21">
        <f>+L$1*'Delkostnadsindekser 2023'!H277*'Delkostnadsindekser 2023'!$L277/1000</f>
        <v>0</v>
      </c>
      <c r="N277" s="21">
        <f>+N$1*'Delkostnadsindekser 2023'!I277*'Delkostnadsindekser 2023'!$L277/1000</f>
        <v>0</v>
      </c>
      <c r="P277" s="21">
        <f>+P$1*'Delkostnadsindekser 2023'!J277*'Delkostnadsindekser 2023'!$L277/1000</f>
        <v>0</v>
      </c>
      <c r="R277" s="21">
        <f>+R$1*'Delkostnadsindekser 2023'!C277*'Delkostnadsindekser 2023'!$L277/1000</f>
        <v>0</v>
      </c>
    </row>
    <row r="278" spans="1:18">
      <c r="A278" s="4">
        <v>4643</v>
      </c>
      <c r="B278" s="1" t="s">
        <v>179</v>
      </c>
      <c r="D278" s="21">
        <f>+D$1*'Delkostnadsindekser 2023'!D278*'Delkostnadsindekser 2023'!$L278/1000</f>
        <v>0</v>
      </c>
      <c r="F278" s="21">
        <f>+F$1*'Delkostnadsindekser 2023'!E278*'Delkostnadsindekser 2023'!$L278/1000</f>
        <v>0</v>
      </c>
      <c r="H278" s="21">
        <f>+H$1*'Delkostnadsindekser 2023'!F278*'Delkostnadsindekser 2023'!$L278/1000</f>
        <v>0</v>
      </c>
      <c r="J278" s="21">
        <f>+J$1*'Delkostnadsindekser 2023'!G278*'Delkostnadsindekser 2023'!$L278/1000</f>
        <v>0</v>
      </c>
      <c r="L278" s="21">
        <f>+L$1*'Delkostnadsindekser 2023'!H278*'Delkostnadsindekser 2023'!$L278/1000</f>
        <v>0</v>
      </c>
      <c r="N278" s="21">
        <f>+N$1*'Delkostnadsindekser 2023'!I278*'Delkostnadsindekser 2023'!$L278/1000</f>
        <v>0</v>
      </c>
      <c r="P278" s="21">
        <f>+P$1*'Delkostnadsindekser 2023'!J278*'Delkostnadsindekser 2023'!$L278/1000</f>
        <v>0</v>
      </c>
      <c r="R278" s="21">
        <f>+R$1*'Delkostnadsindekser 2023'!C278*'Delkostnadsindekser 2023'!$L278/1000</f>
        <v>0</v>
      </c>
    </row>
    <row r="279" spans="1:18">
      <c r="A279" s="4">
        <v>4644</v>
      </c>
      <c r="B279" s="1" t="s">
        <v>180</v>
      </c>
      <c r="D279" s="21">
        <f>+D$1*'Delkostnadsindekser 2023'!D279*'Delkostnadsindekser 2023'!$L279/1000</f>
        <v>0</v>
      </c>
      <c r="F279" s="21">
        <f>+F$1*'Delkostnadsindekser 2023'!E279*'Delkostnadsindekser 2023'!$L279/1000</f>
        <v>0</v>
      </c>
      <c r="H279" s="21">
        <f>+H$1*'Delkostnadsindekser 2023'!F279*'Delkostnadsindekser 2023'!$L279/1000</f>
        <v>0</v>
      </c>
      <c r="J279" s="21">
        <f>+J$1*'Delkostnadsindekser 2023'!G279*'Delkostnadsindekser 2023'!$L279/1000</f>
        <v>0</v>
      </c>
      <c r="L279" s="21">
        <f>+L$1*'Delkostnadsindekser 2023'!H279*'Delkostnadsindekser 2023'!$L279/1000</f>
        <v>0</v>
      </c>
      <c r="N279" s="21">
        <f>+N$1*'Delkostnadsindekser 2023'!I279*'Delkostnadsindekser 2023'!$L279/1000</f>
        <v>0</v>
      </c>
      <c r="P279" s="21">
        <f>+P$1*'Delkostnadsindekser 2023'!J279*'Delkostnadsindekser 2023'!$L279/1000</f>
        <v>0</v>
      </c>
      <c r="R279" s="21">
        <f>+R$1*'Delkostnadsindekser 2023'!C279*'Delkostnadsindekser 2023'!$L279/1000</f>
        <v>0</v>
      </c>
    </row>
    <row r="280" spans="1:18">
      <c r="A280" s="4">
        <v>4645</v>
      </c>
      <c r="B280" s="1" t="s">
        <v>181</v>
      </c>
      <c r="D280" s="21">
        <f>+D$1*'Delkostnadsindekser 2023'!D280*'Delkostnadsindekser 2023'!$L280/1000</f>
        <v>0</v>
      </c>
      <c r="F280" s="21">
        <f>+F$1*'Delkostnadsindekser 2023'!E280*'Delkostnadsindekser 2023'!$L280/1000</f>
        <v>0</v>
      </c>
      <c r="H280" s="21">
        <f>+H$1*'Delkostnadsindekser 2023'!F280*'Delkostnadsindekser 2023'!$L280/1000</f>
        <v>0</v>
      </c>
      <c r="J280" s="21">
        <f>+J$1*'Delkostnadsindekser 2023'!G280*'Delkostnadsindekser 2023'!$L280/1000</f>
        <v>0</v>
      </c>
      <c r="L280" s="21">
        <f>+L$1*'Delkostnadsindekser 2023'!H280*'Delkostnadsindekser 2023'!$L280/1000</f>
        <v>0</v>
      </c>
      <c r="N280" s="21">
        <f>+N$1*'Delkostnadsindekser 2023'!I280*'Delkostnadsindekser 2023'!$L280/1000</f>
        <v>0</v>
      </c>
      <c r="P280" s="21">
        <f>+P$1*'Delkostnadsindekser 2023'!J280*'Delkostnadsindekser 2023'!$L280/1000</f>
        <v>0</v>
      </c>
      <c r="R280" s="21">
        <f>+R$1*'Delkostnadsindekser 2023'!C280*'Delkostnadsindekser 2023'!$L280/1000</f>
        <v>0</v>
      </c>
    </row>
    <row r="281" spans="1:18">
      <c r="A281" s="4">
        <v>4646</v>
      </c>
      <c r="B281" s="1" t="s">
        <v>182</v>
      </c>
      <c r="D281" s="21">
        <f>+D$1*'Delkostnadsindekser 2023'!D281*'Delkostnadsindekser 2023'!$L281/1000</f>
        <v>0</v>
      </c>
      <c r="F281" s="21">
        <f>+F$1*'Delkostnadsindekser 2023'!E281*'Delkostnadsindekser 2023'!$L281/1000</f>
        <v>0</v>
      </c>
      <c r="H281" s="21">
        <f>+H$1*'Delkostnadsindekser 2023'!F281*'Delkostnadsindekser 2023'!$L281/1000</f>
        <v>0</v>
      </c>
      <c r="J281" s="21">
        <f>+J$1*'Delkostnadsindekser 2023'!G281*'Delkostnadsindekser 2023'!$L281/1000</f>
        <v>0</v>
      </c>
      <c r="L281" s="21">
        <f>+L$1*'Delkostnadsindekser 2023'!H281*'Delkostnadsindekser 2023'!$L281/1000</f>
        <v>0</v>
      </c>
      <c r="N281" s="21">
        <f>+N$1*'Delkostnadsindekser 2023'!I281*'Delkostnadsindekser 2023'!$L281/1000</f>
        <v>0</v>
      </c>
      <c r="P281" s="21">
        <f>+P$1*'Delkostnadsindekser 2023'!J281*'Delkostnadsindekser 2023'!$L281/1000</f>
        <v>0</v>
      </c>
      <c r="R281" s="21">
        <f>+R$1*'Delkostnadsindekser 2023'!C281*'Delkostnadsindekser 2023'!$L281/1000</f>
        <v>0</v>
      </c>
    </row>
    <row r="282" spans="1:18">
      <c r="A282" s="4">
        <v>4647</v>
      </c>
      <c r="B282" s="1" t="s">
        <v>379</v>
      </c>
      <c r="D282" s="21">
        <f>+D$1*'Delkostnadsindekser 2023'!D282*'Delkostnadsindekser 2023'!$L282/1000</f>
        <v>0</v>
      </c>
      <c r="F282" s="21">
        <f>+F$1*'Delkostnadsindekser 2023'!E282*'Delkostnadsindekser 2023'!$L282/1000</f>
        <v>0</v>
      </c>
      <c r="H282" s="21">
        <f>+H$1*'Delkostnadsindekser 2023'!F282*'Delkostnadsindekser 2023'!$L282/1000</f>
        <v>0</v>
      </c>
      <c r="J282" s="21">
        <f>+J$1*'Delkostnadsindekser 2023'!G282*'Delkostnadsindekser 2023'!$L282/1000</f>
        <v>0</v>
      </c>
      <c r="L282" s="21">
        <f>+L$1*'Delkostnadsindekser 2023'!H282*'Delkostnadsindekser 2023'!$L282/1000</f>
        <v>0</v>
      </c>
      <c r="N282" s="21">
        <f>+N$1*'Delkostnadsindekser 2023'!I282*'Delkostnadsindekser 2023'!$L282/1000</f>
        <v>0</v>
      </c>
      <c r="P282" s="21">
        <f>+P$1*'Delkostnadsindekser 2023'!J282*'Delkostnadsindekser 2023'!$L282/1000</f>
        <v>0</v>
      </c>
      <c r="R282" s="21">
        <f>+R$1*'Delkostnadsindekser 2023'!C282*'Delkostnadsindekser 2023'!$L282/1000</f>
        <v>0</v>
      </c>
    </row>
    <row r="283" spans="1:18">
      <c r="A283" s="4">
        <v>4648</v>
      </c>
      <c r="B283" s="1" t="s">
        <v>183</v>
      </c>
      <c r="D283" s="21">
        <f>+D$1*'Delkostnadsindekser 2023'!D283*'Delkostnadsindekser 2023'!$L283/1000</f>
        <v>0</v>
      </c>
      <c r="F283" s="21">
        <f>+F$1*'Delkostnadsindekser 2023'!E283*'Delkostnadsindekser 2023'!$L283/1000</f>
        <v>0</v>
      </c>
      <c r="H283" s="21">
        <f>+H$1*'Delkostnadsindekser 2023'!F283*'Delkostnadsindekser 2023'!$L283/1000</f>
        <v>0</v>
      </c>
      <c r="J283" s="21">
        <f>+J$1*'Delkostnadsindekser 2023'!G283*'Delkostnadsindekser 2023'!$L283/1000</f>
        <v>0</v>
      </c>
      <c r="L283" s="21">
        <f>+L$1*'Delkostnadsindekser 2023'!H283*'Delkostnadsindekser 2023'!$L283/1000</f>
        <v>0</v>
      </c>
      <c r="N283" s="21">
        <f>+N$1*'Delkostnadsindekser 2023'!I283*'Delkostnadsindekser 2023'!$L283/1000</f>
        <v>0</v>
      </c>
      <c r="P283" s="21">
        <f>+P$1*'Delkostnadsindekser 2023'!J283*'Delkostnadsindekser 2023'!$L283/1000</f>
        <v>0</v>
      </c>
      <c r="R283" s="21">
        <f>+R$1*'Delkostnadsindekser 2023'!C283*'Delkostnadsindekser 2023'!$L283/1000</f>
        <v>0</v>
      </c>
    </row>
    <row r="284" spans="1:18">
      <c r="A284" s="4">
        <v>4649</v>
      </c>
      <c r="B284" s="1" t="s">
        <v>380</v>
      </c>
      <c r="D284" s="21">
        <f>+D$1*'Delkostnadsindekser 2023'!D284*'Delkostnadsindekser 2023'!$L284/1000</f>
        <v>0</v>
      </c>
      <c r="F284" s="21">
        <f>+F$1*'Delkostnadsindekser 2023'!E284*'Delkostnadsindekser 2023'!$L284/1000</f>
        <v>0</v>
      </c>
      <c r="H284" s="21">
        <f>+H$1*'Delkostnadsindekser 2023'!F284*'Delkostnadsindekser 2023'!$L284/1000</f>
        <v>0</v>
      </c>
      <c r="J284" s="21">
        <f>+J$1*'Delkostnadsindekser 2023'!G284*'Delkostnadsindekser 2023'!$L284/1000</f>
        <v>0</v>
      </c>
      <c r="L284" s="21">
        <f>+L$1*'Delkostnadsindekser 2023'!H284*'Delkostnadsindekser 2023'!$L284/1000</f>
        <v>0</v>
      </c>
      <c r="N284" s="21">
        <f>+N$1*'Delkostnadsindekser 2023'!I284*'Delkostnadsindekser 2023'!$L284/1000</f>
        <v>0</v>
      </c>
      <c r="P284" s="21">
        <f>+P$1*'Delkostnadsindekser 2023'!J284*'Delkostnadsindekser 2023'!$L284/1000</f>
        <v>0</v>
      </c>
      <c r="R284" s="21">
        <f>+R$1*'Delkostnadsindekser 2023'!C284*'Delkostnadsindekser 2023'!$L284/1000</f>
        <v>0</v>
      </c>
    </row>
    <row r="285" spans="1:18">
      <c r="A285" s="4">
        <v>4650</v>
      </c>
      <c r="B285" s="1" t="s">
        <v>184</v>
      </c>
      <c r="D285" s="21">
        <f>+D$1*'Delkostnadsindekser 2023'!D285*'Delkostnadsindekser 2023'!$L285/1000</f>
        <v>0</v>
      </c>
      <c r="F285" s="21">
        <f>+F$1*'Delkostnadsindekser 2023'!E285*'Delkostnadsindekser 2023'!$L285/1000</f>
        <v>0</v>
      </c>
      <c r="H285" s="21">
        <f>+H$1*'Delkostnadsindekser 2023'!F285*'Delkostnadsindekser 2023'!$L285/1000</f>
        <v>0</v>
      </c>
      <c r="J285" s="21">
        <f>+J$1*'Delkostnadsindekser 2023'!G285*'Delkostnadsindekser 2023'!$L285/1000</f>
        <v>0</v>
      </c>
      <c r="L285" s="21">
        <f>+L$1*'Delkostnadsindekser 2023'!H285*'Delkostnadsindekser 2023'!$L285/1000</f>
        <v>0</v>
      </c>
      <c r="N285" s="21">
        <f>+N$1*'Delkostnadsindekser 2023'!I285*'Delkostnadsindekser 2023'!$L285/1000</f>
        <v>0</v>
      </c>
      <c r="P285" s="21">
        <f>+P$1*'Delkostnadsindekser 2023'!J285*'Delkostnadsindekser 2023'!$L285/1000</f>
        <v>0</v>
      </c>
      <c r="R285" s="21">
        <f>+R$1*'Delkostnadsindekser 2023'!C285*'Delkostnadsindekser 2023'!$L285/1000</f>
        <v>0</v>
      </c>
    </row>
    <row r="286" spans="1:18">
      <c r="A286" s="4">
        <v>4651</v>
      </c>
      <c r="B286" s="1" t="s">
        <v>185</v>
      </c>
      <c r="D286" s="21">
        <f>+D$1*'Delkostnadsindekser 2023'!D286*'Delkostnadsindekser 2023'!$L286/1000</f>
        <v>0</v>
      </c>
      <c r="F286" s="21">
        <f>+F$1*'Delkostnadsindekser 2023'!E286*'Delkostnadsindekser 2023'!$L286/1000</f>
        <v>0</v>
      </c>
      <c r="H286" s="21">
        <f>+H$1*'Delkostnadsindekser 2023'!F286*'Delkostnadsindekser 2023'!$L286/1000</f>
        <v>0</v>
      </c>
      <c r="J286" s="21">
        <f>+J$1*'Delkostnadsindekser 2023'!G286*'Delkostnadsindekser 2023'!$L286/1000</f>
        <v>0</v>
      </c>
      <c r="L286" s="21">
        <f>+L$1*'Delkostnadsindekser 2023'!H286*'Delkostnadsindekser 2023'!$L286/1000</f>
        <v>0</v>
      </c>
      <c r="N286" s="21">
        <f>+N$1*'Delkostnadsindekser 2023'!I286*'Delkostnadsindekser 2023'!$L286/1000</f>
        <v>0</v>
      </c>
      <c r="P286" s="21">
        <f>+P$1*'Delkostnadsindekser 2023'!J286*'Delkostnadsindekser 2023'!$L286/1000</f>
        <v>0</v>
      </c>
      <c r="R286" s="21">
        <f>+R$1*'Delkostnadsindekser 2023'!C286*'Delkostnadsindekser 2023'!$L286/1000</f>
        <v>0</v>
      </c>
    </row>
    <row r="287" spans="1:18">
      <c r="A287" s="4">
        <v>5001</v>
      </c>
      <c r="B287" s="1" t="s">
        <v>207</v>
      </c>
      <c r="D287" s="21">
        <f>+D$1*'Delkostnadsindekser 2023'!D287*'Delkostnadsindekser 2023'!$L287/1000</f>
        <v>0</v>
      </c>
      <c r="F287" s="21">
        <f>+F$1*'Delkostnadsindekser 2023'!E287*'Delkostnadsindekser 2023'!$L287/1000</f>
        <v>0</v>
      </c>
      <c r="H287" s="21">
        <f>+H$1*'Delkostnadsindekser 2023'!F287*'Delkostnadsindekser 2023'!$L287/1000</f>
        <v>0</v>
      </c>
      <c r="J287" s="21">
        <f>+J$1*'Delkostnadsindekser 2023'!G287*'Delkostnadsindekser 2023'!$L287/1000</f>
        <v>0</v>
      </c>
      <c r="L287" s="21">
        <f>+L$1*'Delkostnadsindekser 2023'!H287*'Delkostnadsindekser 2023'!$L287/1000</f>
        <v>0</v>
      </c>
      <c r="N287" s="21">
        <f>+N$1*'Delkostnadsindekser 2023'!I287*'Delkostnadsindekser 2023'!$L287/1000</f>
        <v>0</v>
      </c>
      <c r="P287" s="21">
        <f>+P$1*'Delkostnadsindekser 2023'!J287*'Delkostnadsindekser 2023'!$L287/1000</f>
        <v>0</v>
      </c>
      <c r="R287" s="21">
        <f>+R$1*'Delkostnadsindekser 2023'!C287*'Delkostnadsindekser 2023'!$L287/1000</f>
        <v>0</v>
      </c>
    </row>
    <row r="288" spans="1:18">
      <c r="A288" s="4">
        <v>5006</v>
      </c>
      <c r="B288" s="1" t="s">
        <v>381</v>
      </c>
      <c r="D288" s="21">
        <f>+D$1*'Delkostnadsindekser 2023'!D288*'Delkostnadsindekser 2023'!$L288/1000</f>
        <v>0</v>
      </c>
      <c r="F288" s="21">
        <f>+F$1*'Delkostnadsindekser 2023'!E288*'Delkostnadsindekser 2023'!$L288/1000</f>
        <v>0</v>
      </c>
      <c r="H288" s="21">
        <f>+H$1*'Delkostnadsindekser 2023'!F288*'Delkostnadsindekser 2023'!$L288/1000</f>
        <v>0</v>
      </c>
      <c r="J288" s="21">
        <f>+J$1*'Delkostnadsindekser 2023'!G288*'Delkostnadsindekser 2023'!$L288/1000</f>
        <v>0</v>
      </c>
      <c r="L288" s="21">
        <f>+L$1*'Delkostnadsindekser 2023'!H288*'Delkostnadsindekser 2023'!$L288/1000</f>
        <v>0</v>
      </c>
      <c r="N288" s="21">
        <f>+N$1*'Delkostnadsindekser 2023'!I288*'Delkostnadsindekser 2023'!$L288/1000</f>
        <v>0</v>
      </c>
      <c r="P288" s="21">
        <f>+P$1*'Delkostnadsindekser 2023'!J288*'Delkostnadsindekser 2023'!$L288/1000</f>
        <v>0</v>
      </c>
      <c r="R288" s="21">
        <f>+R$1*'Delkostnadsindekser 2023'!C288*'Delkostnadsindekser 2023'!$L288/1000</f>
        <v>0</v>
      </c>
    </row>
    <row r="289" spans="1:18">
      <c r="A289" s="4">
        <v>5007</v>
      </c>
      <c r="B289" s="1" t="s">
        <v>382</v>
      </c>
      <c r="D289" s="21">
        <f>+D$1*'Delkostnadsindekser 2023'!D289*'Delkostnadsindekser 2023'!$L289/1000</f>
        <v>0</v>
      </c>
      <c r="F289" s="21">
        <f>+F$1*'Delkostnadsindekser 2023'!E289*'Delkostnadsindekser 2023'!$L289/1000</f>
        <v>0</v>
      </c>
      <c r="H289" s="21">
        <f>+H$1*'Delkostnadsindekser 2023'!F289*'Delkostnadsindekser 2023'!$L289/1000</f>
        <v>0</v>
      </c>
      <c r="J289" s="21">
        <f>+J$1*'Delkostnadsindekser 2023'!G289*'Delkostnadsindekser 2023'!$L289/1000</f>
        <v>0</v>
      </c>
      <c r="L289" s="21">
        <f>+L$1*'Delkostnadsindekser 2023'!H289*'Delkostnadsindekser 2023'!$L289/1000</f>
        <v>0</v>
      </c>
      <c r="N289" s="21">
        <f>+N$1*'Delkostnadsindekser 2023'!I289*'Delkostnadsindekser 2023'!$L289/1000</f>
        <v>0</v>
      </c>
      <c r="P289" s="21">
        <f>+P$1*'Delkostnadsindekser 2023'!J289*'Delkostnadsindekser 2023'!$L289/1000</f>
        <v>0</v>
      </c>
      <c r="R289" s="21">
        <f>+R$1*'Delkostnadsindekser 2023'!C289*'Delkostnadsindekser 2023'!$L289/1000</f>
        <v>0</v>
      </c>
    </row>
    <row r="290" spans="1:18">
      <c r="A290" s="4">
        <v>5014</v>
      </c>
      <c r="B290" s="1" t="s">
        <v>208</v>
      </c>
      <c r="D290" s="21">
        <f>+D$1*'Delkostnadsindekser 2023'!D290*'Delkostnadsindekser 2023'!$L290/1000</f>
        <v>0</v>
      </c>
      <c r="F290" s="21">
        <f>+F$1*'Delkostnadsindekser 2023'!E290*'Delkostnadsindekser 2023'!$L290/1000</f>
        <v>0</v>
      </c>
      <c r="H290" s="21">
        <f>+H$1*'Delkostnadsindekser 2023'!F290*'Delkostnadsindekser 2023'!$L290/1000</f>
        <v>0</v>
      </c>
      <c r="J290" s="21">
        <f>+J$1*'Delkostnadsindekser 2023'!G290*'Delkostnadsindekser 2023'!$L290/1000</f>
        <v>0</v>
      </c>
      <c r="L290" s="21">
        <f>+L$1*'Delkostnadsindekser 2023'!H290*'Delkostnadsindekser 2023'!$L290/1000</f>
        <v>0</v>
      </c>
      <c r="N290" s="21">
        <f>+N$1*'Delkostnadsindekser 2023'!I290*'Delkostnadsindekser 2023'!$L290/1000</f>
        <v>0</v>
      </c>
      <c r="P290" s="21">
        <f>+P$1*'Delkostnadsindekser 2023'!J290*'Delkostnadsindekser 2023'!$L290/1000</f>
        <v>0</v>
      </c>
      <c r="R290" s="21">
        <f>+R$1*'Delkostnadsindekser 2023'!C290*'Delkostnadsindekser 2023'!$L290/1000</f>
        <v>0</v>
      </c>
    </row>
    <row r="291" spans="1:18">
      <c r="A291" s="4">
        <v>5020</v>
      </c>
      <c r="B291" s="1" t="s">
        <v>209</v>
      </c>
      <c r="D291" s="21">
        <f>+D$1*'Delkostnadsindekser 2023'!D291*'Delkostnadsindekser 2023'!$L291/1000</f>
        <v>0</v>
      </c>
      <c r="F291" s="21">
        <f>+F$1*'Delkostnadsindekser 2023'!E291*'Delkostnadsindekser 2023'!$L291/1000</f>
        <v>0</v>
      </c>
      <c r="H291" s="21">
        <f>+H$1*'Delkostnadsindekser 2023'!F291*'Delkostnadsindekser 2023'!$L291/1000</f>
        <v>0</v>
      </c>
      <c r="J291" s="21">
        <f>+J$1*'Delkostnadsindekser 2023'!G291*'Delkostnadsindekser 2023'!$L291/1000</f>
        <v>0</v>
      </c>
      <c r="L291" s="21">
        <f>+L$1*'Delkostnadsindekser 2023'!H291*'Delkostnadsindekser 2023'!$L291/1000</f>
        <v>0</v>
      </c>
      <c r="N291" s="21">
        <f>+N$1*'Delkostnadsindekser 2023'!I291*'Delkostnadsindekser 2023'!$L291/1000</f>
        <v>0</v>
      </c>
      <c r="P291" s="21">
        <f>+P$1*'Delkostnadsindekser 2023'!J291*'Delkostnadsindekser 2023'!$L291/1000</f>
        <v>0</v>
      </c>
      <c r="R291" s="21">
        <f>+R$1*'Delkostnadsindekser 2023'!C291*'Delkostnadsindekser 2023'!$L291/1000</f>
        <v>0</v>
      </c>
    </row>
    <row r="292" spans="1:18">
      <c r="A292" s="4">
        <v>5021</v>
      </c>
      <c r="B292" s="1" t="s">
        <v>210</v>
      </c>
      <c r="D292" s="21">
        <f>+D$1*'Delkostnadsindekser 2023'!D292*'Delkostnadsindekser 2023'!$L292/1000</f>
        <v>0</v>
      </c>
      <c r="F292" s="21">
        <f>+F$1*'Delkostnadsindekser 2023'!E292*'Delkostnadsindekser 2023'!$L292/1000</f>
        <v>0</v>
      </c>
      <c r="H292" s="21">
        <f>+H$1*'Delkostnadsindekser 2023'!F292*'Delkostnadsindekser 2023'!$L292/1000</f>
        <v>0</v>
      </c>
      <c r="J292" s="21">
        <f>+J$1*'Delkostnadsindekser 2023'!G292*'Delkostnadsindekser 2023'!$L292/1000</f>
        <v>0</v>
      </c>
      <c r="L292" s="21">
        <f>+L$1*'Delkostnadsindekser 2023'!H292*'Delkostnadsindekser 2023'!$L292/1000</f>
        <v>0</v>
      </c>
      <c r="N292" s="21">
        <f>+N$1*'Delkostnadsindekser 2023'!I292*'Delkostnadsindekser 2023'!$L292/1000</f>
        <v>0</v>
      </c>
      <c r="P292" s="21">
        <f>+P$1*'Delkostnadsindekser 2023'!J292*'Delkostnadsindekser 2023'!$L292/1000</f>
        <v>0</v>
      </c>
      <c r="R292" s="21">
        <f>+R$1*'Delkostnadsindekser 2023'!C292*'Delkostnadsindekser 2023'!$L292/1000</f>
        <v>0</v>
      </c>
    </row>
    <row r="293" spans="1:18">
      <c r="A293" s="4">
        <v>5022</v>
      </c>
      <c r="B293" s="1" t="s">
        <v>211</v>
      </c>
      <c r="D293" s="21">
        <f>+D$1*'Delkostnadsindekser 2023'!D293*'Delkostnadsindekser 2023'!$L293/1000</f>
        <v>0</v>
      </c>
      <c r="F293" s="21">
        <f>+F$1*'Delkostnadsindekser 2023'!E293*'Delkostnadsindekser 2023'!$L293/1000</f>
        <v>0</v>
      </c>
      <c r="H293" s="21">
        <f>+H$1*'Delkostnadsindekser 2023'!F293*'Delkostnadsindekser 2023'!$L293/1000</f>
        <v>0</v>
      </c>
      <c r="J293" s="21">
        <f>+J$1*'Delkostnadsindekser 2023'!G293*'Delkostnadsindekser 2023'!$L293/1000</f>
        <v>0</v>
      </c>
      <c r="L293" s="21">
        <f>+L$1*'Delkostnadsindekser 2023'!H293*'Delkostnadsindekser 2023'!$L293/1000</f>
        <v>0</v>
      </c>
      <c r="N293" s="21">
        <f>+N$1*'Delkostnadsindekser 2023'!I293*'Delkostnadsindekser 2023'!$L293/1000</f>
        <v>0</v>
      </c>
      <c r="P293" s="21">
        <f>+P$1*'Delkostnadsindekser 2023'!J293*'Delkostnadsindekser 2023'!$L293/1000</f>
        <v>0</v>
      </c>
      <c r="R293" s="21">
        <f>+R$1*'Delkostnadsindekser 2023'!C293*'Delkostnadsindekser 2023'!$L293/1000</f>
        <v>0</v>
      </c>
    </row>
    <row r="294" spans="1:18">
      <c r="A294" s="4">
        <v>5025</v>
      </c>
      <c r="B294" s="1" t="s">
        <v>212</v>
      </c>
      <c r="D294" s="21">
        <f>+D$1*'Delkostnadsindekser 2023'!D294*'Delkostnadsindekser 2023'!$L294/1000</f>
        <v>0</v>
      </c>
      <c r="F294" s="21">
        <f>+F$1*'Delkostnadsindekser 2023'!E294*'Delkostnadsindekser 2023'!$L294/1000</f>
        <v>0</v>
      </c>
      <c r="H294" s="21">
        <f>+H$1*'Delkostnadsindekser 2023'!F294*'Delkostnadsindekser 2023'!$L294/1000</f>
        <v>0</v>
      </c>
      <c r="J294" s="21">
        <f>+J$1*'Delkostnadsindekser 2023'!G294*'Delkostnadsindekser 2023'!$L294/1000</f>
        <v>0</v>
      </c>
      <c r="L294" s="21">
        <f>+L$1*'Delkostnadsindekser 2023'!H294*'Delkostnadsindekser 2023'!$L294/1000</f>
        <v>0</v>
      </c>
      <c r="N294" s="21">
        <f>+N$1*'Delkostnadsindekser 2023'!I294*'Delkostnadsindekser 2023'!$L294/1000</f>
        <v>0</v>
      </c>
      <c r="P294" s="21">
        <f>+P$1*'Delkostnadsindekser 2023'!J294*'Delkostnadsindekser 2023'!$L294/1000</f>
        <v>0</v>
      </c>
      <c r="R294" s="21">
        <f>+R$1*'Delkostnadsindekser 2023'!C294*'Delkostnadsindekser 2023'!$L294/1000</f>
        <v>0</v>
      </c>
    </row>
    <row r="295" spans="1:18">
      <c r="A295" s="4">
        <v>5026</v>
      </c>
      <c r="B295" s="1" t="s">
        <v>213</v>
      </c>
      <c r="D295" s="21">
        <f>+D$1*'Delkostnadsindekser 2023'!D295*'Delkostnadsindekser 2023'!$L295/1000</f>
        <v>0</v>
      </c>
      <c r="F295" s="21">
        <f>+F$1*'Delkostnadsindekser 2023'!E295*'Delkostnadsindekser 2023'!$L295/1000</f>
        <v>0</v>
      </c>
      <c r="H295" s="21">
        <f>+H$1*'Delkostnadsindekser 2023'!F295*'Delkostnadsindekser 2023'!$L295/1000</f>
        <v>0</v>
      </c>
      <c r="J295" s="21">
        <f>+J$1*'Delkostnadsindekser 2023'!G295*'Delkostnadsindekser 2023'!$L295/1000</f>
        <v>0</v>
      </c>
      <c r="L295" s="21">
        <f>+L$1*'Delkostnadsindekser 2023'!H295*'Delkostnadsindekser 2023'!$L295/1000</f>
        <v>0</v>
      </c>
      <c r="N295" s="21">
        <f>+N$1*'Delkostnadsindekser 2023'!I295*'Delkostnadsindekser 2023'!$L295/1000</f>
        <v>0</v>
      </c>
      <c r="P295" s="21">
        <f>+P$1*'Delkostnadsindekser 2023'!J295*'Delkostnadsindekser 2023'!$L295/1000</f>
        <v>0</v>
      </c>
      <c r="R295" s="21">
        <f>+R$1*'Delkostnadsindekser 2023'!C295*'Delkostnadsindekser 2023'!$L295/1000</f>
        <v>0</v>
      </c>
    </row>
    <row r="296" spans="1:18">
      <c r="A296" s="4">
        <v>5027</v>
      </c>
      <c r="B296" s="1" t="s">
        <v>214</v>
      </c>
      <c r="D296" s="21">
        <f>+D$1*'Delkostnadsindekser 2023'!D296*'Delkostnadsindekser 2023'!$L296/1000</f>
        <v>0</v>
      </c>
      <c r="F296" s="21">
        <f>+F$1*'Delkostnadsindekser 2023'!E296*'Delkostnadsindekser 2023'!$L296/1000</f>
        <v>0</v>
      </c>
      <c r="H296" s="21">
        <f>+H$1*'Delkostnadsindekser 2023'!F296*'Delkostnadsindekser 2023'!$L296/1000</f>
        <v>0</v>
      </c>
      <c r="J296" s="21">
        <f>+J$1*'Delkostnadsindekser 2023'!G296*'Delkostnadsindekser 2023'!$L296/1000</f>
        <v>0</v>
      </c>
      <c r="L296" s="21">
        <f>+L$1*'Delkostnadsindekser 2023'!H296*'Delkostnadsindekser 2023'!$L296/1000</f>
        <v>0</v>
      </c>
      <c r="N296" s="21">
        <f>+N$1*'Delkostnadsindekser 2023'!I296*'Delkostnadsindekser 2023'!$L296/1000</f>
        <v>0</v>
      </c>
      <c r="P296" s="21">
        <f>+P$1*'Delkostnadsindekser 2023'!J296*'Delkostnadsindekser 2023'!$L296/1000</f>
        <v>0</v>
      </c>
      <c r="R296" s="21">
        <f>+R$1*'Delkostnadsindekser 2023'!C296*'Delkostnadsindekser 2023'!$L296/1000</f>
        <v>0</v>
      </c>
    </row>
    <row r="297" spans="1:18">
      <c r="A297" s="4">
        <v>5028</v>
      </c>
      <c r="B297" s="1" t="s">
        <v>215</v>
      </c>
      <c r="D297" s="21">
        <f>+D$1*'Delkostnadsindekser 2023'!D297*'Delkostnadsindekser 2023'!$L297/1000</f>
        <v>0</v>
      </c>
      <c r="F297" s="21">
        <f>+F$1*'Delkostnadsindekser 2023'!E297*'Delkostnadsindekser 2023'!$L297/1000</f>
        <v>0</v>
      </c>
      <c r="H297" s="21">
        <f>+H$1*'Delkostnadsindekser 2023'!F297*'Delkostnadsindekser 2023'!$L297/1000</f>
        <v>0</v>
      </c>
      <c r="J297" s="21">
        <f>+J$1*'Delkostnadsindekser 2023'!G297*'Delkostnadsindekser 2023'!$L297/1000</f>
        <v>0</v>
      </c>
      <c r="L297" s="21">
        <f>+L$1*'Delkostnadsindekser 2023'!H297*'Delkostnadsindekser 2023'!$L297/1000</f>
        <v>0</v>
      </c>
      <c r="N297" s="21">
        <f>+N$1*'Delkostnadsindekser 2023'!I297*'Delkostnadsindekser 2023'!$L297/1000</f>
        <v>0</v>
      </c>
      <c r="P297" s="21">
        <f>+P$1*'Delkostnadsindekser 2023'!J297*'Delkostnadsindekser 2023'!$L297/1000</f>
        <v>0</v>
      </c>
      <c r="R297" s="21">
        <f>+R$1*'Delkostnadsindekser 2023'!C297*'Delkostnadsindekser 2023'!$L297/1000</f>
        <v>0</v>
      </c>
    </row>
    <row r="298" spans="1:18">
      <c r="A298" s="4">
        <v>5029</v>
      </c>
      <c r="B298" s="1" t="s">
        <v>216</v>
      </c>
      <c r="D298" s="21">
        <f>+D$1*'Delkostnadsindekser 2023'!D298*'Delkostnadsindekser 2023'!$L298/1000</f>
        <v>0</v>
      </c>
      <c r="F298" s="21">
        <f>+F$1*'Delkostnadsindekser 2023'!E298*'Delkostnadsindekser 2023'!$L298/1000</f>
        <v>0</v>
      </c>
      <c r="H298" s="21">
        <f>+H$1*'Delkostnadsindekser 2023'!F298*'Delkostnadsindekser 2023'!$L298/1000</f>
        <v>0</v>
      </c>
      <c r="J298" s="21">
        <f>+J$1*'Delkostnadsindekser 2023'!G298*'Delkostnadsindekser 2023'!$L298/1000</f>
        <v>0</v>
      </c>
      <c r="L298" s="21">
        <f>+L$1*'Delkostnadsindekser 2023'!H298*'Delkostnadsindekser 2023'!$L298/1000</f>
        <v>0</v>
      </c>
      <c r="N298" s="21">
        <f>+N$1*'Delkostnadsindekser 2023'!I298*'Delkostnadsindekser 2023'!$L298/1000</f>
        <v>0</v>
      </c>
      <c r="P298" s="21">
        <f>+P$1*'Delkostnadsindekser 2023'!J298*'Delkostnadsindekser 2023'!$L298/1000</f>
        <v>0</v>
      </c>
      <c r="R298" s="21">
        <f>+R$1*'Delkostnadsindekser 2023'!C298*'Delkostnadsindekser 2023'!$L298/1000</f>
        <v>0</v>
      </c>
    </row>
    <row r="299" spans="1:18">
      <c r="A299" s="4">
        <v>5031</v>
      </c>
      <c r="B299" s="1" t="s">
        <v>217</v>
      </c>
      <c r="D299" s="21">
        <f>+D$1*'Delkostnadsindekser 2023'!D299*'Delkostnadsindekser 2023'!$L299/1000</f>
        <v>0</v>
      </c>
      <c r="F299" s="21">
        <f>+F$1*'Delkostnadsindekser 2023'!E299*'Delkostnadsindekser 2023'!$L299/1000</f>
        <v>0</v>
      </c>
      <c r="H299" s="21">
        <f>+H$1*'Delkostnadsindekser 2023'!F299*'Delkostnadsindekser 2023'!$L299/1000</f>
        <v>0</v>
      </c>
      <c r="J299" s="21">
        <f>+J$1*'Delkostnadsindekser 2023'!G299*'Delkostnadsindekser 2023'!$L299/1000</f>
        <v>0</v>
      </c>
      <c r="L299" s="21">
        <f>+L$1*'Delkostnadsindekser 2023'!H299*'Delkostnadsindekser 2023'!$L299/1000</f>
        <v>0</v>
      </c>
      <c r="N299" s="21">
        <f>+N$1*'Delkostnadsindekser 2023'!I299*'Delkostnadsindekser 2023'!$L299/1000</f>
        <v>0</v>
      </c>
      <c r="P299" s="21">
        <f>+P$1*'Delkostnadsindekser 2023'!J299*'Delkostnadsindekser 2023'!$L299/1000</f>
        <v>0</v>
      </c>
      <c r="R299" s="21">
        <f>+R$1*'Delkostnadsindekser 2023'!C299*'Delkostnadsindekser 2023'!$L299/1000</f>
        <v>0</v>
      </c>
    </row>
    <row r="300" spans="1:18">
      <c r="A300" s="4">
        <v>5032</v>
      </c>
      <c r="B300" s="1" t="s">
        <v>218</v>
      </c>
      <c r="D300" s="21">
        <f>+D$1*'Delkostnadsindekser 2023'!D300*'Delkostnadsindekser 2023'!$L300/1000</f>
        <v>0</v>
      </c>
      <c r="F300" s="21">
        <f>+F$1*'Delkostnadsindekser 2023'!E300*'Delkostnadsindekser 2023'!$L300/1000</f>
        <v>0</v>
      </c>
      <c r="H300" s="21">
        <f>+H$1*'Delkostnadsindekser 2023'!F300*'Delkostnadsindekser 2023'!$L300/1000</f>
        <v>0</v>
      </c>
      <c r="J300" s="21">
        <f>+J$1*'Delkostnadsindekser 2023'!G300*'Delkostnadsindekser 2023'!$L300/1000</f>
        <v>0</v>
      </c>
      <c r="L300" s="21">
        <f>+L$1*'Delkostnadsindekser 2023'!H300*'Delkostnadsindekser 2023'!$L300/1000</f>
        <v>0</v>
      </c>
      <c r="N300" s="21">
        <f>+N$1*'Delkostnadsindekser 2023'!I300*'Delkostnadsindekser 2023'!$L300/1000</f>
        <v>0</v>
      </c>
      <c r="P300" s="21">
        <f>+P$1*'Delkostnadsindekser 2023'!J300*'Delkostnadsindekser 2023'!$L300/1000</f>
        <v>0</v>
      </c>
      <c r="R300" s="21">
        <f>+R$1*'Delkostnadsindekser 2023'!C300*'Delkostnadsindekser 2023'!$L300/1000</f>
        <v>0</v>
      </c>
    </row>
    <row r="301" spans="1:18">
      <c r="A301" s="4">
        <v>5033</v>
      </c>
      <c r="B301" s="1" t="s">
        <v>219</v>
      </c>
      <c r="D301" s="21">
        <f>+D$1*'Delkostnadsindekser 2023'!D301*'Delkostnadsindekser 2023'!$L301/1000</f>
        <v>0</v>
      </c>
      <c r="F301" s="21">
        <f>+F$1*'Delkostnadsindekser 2023'!E301*'Delkostnadsindekser 2023'!$L301/1000</f>
        <v>0</v>
      </c>
      <c r="H301" s="21">
        <f>+H$1*'Delkostnadsindekser 2023'!F301*'Delkostnadsindekser 2023'!$L301/1000</f>
        <v>0</v>
      </c>
      <c r="J301" s="21">
        <f>+J$1*'Delkostnadsindekser 2023'!G301*'Delkostnadsindekser 2023'!$L301/1000</f>
        <v>0</v>
      </c>
      <c r="L301" s="21">
        <f>+L$1*'Delkostnadsindekser 2023'!H301*'Delkostnadsindekser 2023'!$L301/1000</f>
        <v>0</v>
      </c>
      <c r="N301" s="21">
        <f>+N$1*'Delkostnadsindekser 2023'!I301*'Delkostnadsindekser 2023'!$L301/1000</f>
        <v>0</v>
      </c>
      <c r="P301" s="21">
        <f>+P$1*'Delkostnadsindekser 2023'!J301*'Delkostnadsindekser 2023'!$L301/1000</f>
        <v>0</v>
      </c>
      <c r="R301" s="21">
        <f>+R$1*'Delkostnadsindekser 2023'!C301*'Delkostnadsindekser 2023'!$L301/1000</f>
        <v>0</v>
      </c>
    </row>
    <row r="302" spans="1:18">
      <c r="A302" s="4">
        <v>5034</v>
      </c>
      <c r="B302" s="1" t="s">
        <v>220</v>
      </c>
      <c r="D302" s="21">
        <f>+D$1*'Delkostnadsindekser 2023'!D302*'Delkostnadsindekser 2023'!$L302/1000</f>
        <v>0</v>
      </c>
      <c r="F302" s="21">
        <f>+F$1*'Delkostnadsindekser 2023'!E302*'Delkostnadsindekser 2023'!$L302/1000</f>
        <v>0</v>
      </c>
      <c r="H302" s="21">
        <f>+H$1*'Delkostnadsindekser 2023'!F302*'Delkostnadsindekser 2023'!$L302/1000</f>
        <v>0</v>
      </c>
      <c r="J302" s="21">
        <f>+J$1*'Delkostnadsindekser 2023'!G302*'Delkostnadsindekser 2023'!$L302/1000</f>
        <v>0</v>
      </c>
      <c r="L302" s="21">
        <f>+L$1*'Delkostnadsindekser 2023'!H302*'Delkostnadsindekser 2023'!$L302/1000</f>
        <v>0</v>
      </c>
      <c r="N302" s="21">
        <f>+N$1*'Delkostnadsindekser 2023'!I302*'Delkostnadsindekser 2023'!$L302/1000</f>
        <v>0</v>
      </c>
      <c r="P302" s="21">
        <f>+P$1*'Delkostnadsindekser 2023'!J302*'Delkostnadsindekser 2023'!$L302/1000</f>
        <v>0</v>
      </c>
      <c r="R302" s="21">
        <f>+R$1*'Delkostnadsindekser 2023'!C302*'Delkostnadsindekser 2023'!$L302/1000</f>
        <v>0</v>
      </c>
    </row>
    <row r="303" spans="1:18">
      <c r="A303" s="4">
        <v>5035</v>
      </c>
      <c r="B303" s="1" t="s">
        <v>221</v>
      </c>
      <c r="D303" s="21">
        <f>+D$1*'Delkostnadsindekser 2023'!D303*'Delkostnadsindekser 2023'!$L303/1000</f>
        <v>0</v>
      </c>
      <c r="F303" s="21">
        <f>+F$1*'Delkostnadsindekser 2023'!E303*'Delkostnadsindekser 2023'!$L303/1000</f>
        <v>0</v>
      </c>
      <c r="H303" s="21">
        <f>+H$1*'Delkostnadsindekser 2023'!F303*'Delkostnadsindekser 2023'!$L303/1000</f>
        <v>0</v>
      </c>
      <c r="J303" s="21">
        <f>+J$1*'Delkostnadsindekser 2023'!G303*'Delkostnadsindekser 2023'!$L303/1000</f>
        <v>0</v>
      </c>
      <c r="L303" s="21">
        <f>+L$1*'Delkostnadsindekser 2023'!H303*'Delkostnadsindekser 2023'!$L303/1000</f>
        <v>0</v>
      </c>
      <c r="N303" s="21">
        <f>+N$1*'Delkostnadsindekser 2023'!I303*'Delkostnadsindekser 2023'!$L303/1000</f>
        <v>0</v>
      </c>
      <c r="P303" s="21">
        <f>+P$1*'Delkostnadsindekser 2023'!J303*'Delkostnadsindekser 2023'!$L303/1000</f>
        <v>0</v>
      </c>
      <c r="R303" s="21">
        <f>+R$1*'Delkostnadsindekser 2023'!C303*'Delkostnadsindekser 2023'!$L303/1000</f>
        <v>0</v>
      </c>
    </row>
    <row r="304" spans="1:18">
      <c r="A304" s="4">
        <v>5036</v>
      </c>
      <c r="B304" s="1" t="s">
        <v>222</v>
      </c>
      <c r="D304" s="21">
        <f>+D$1*'Delkostnadsindekser 2023'!D304*'Delkostnadsindekser 2023'!$L304/1000</f>
        <v>0</v>
      </c>
      <c r="F304" s="21">
        <f>+F$1*'Delkostnadsindekser 2023'!E304*'Delkostnadsindekser 2023'!$L304/1000</f>
        <v>0</v>
      </c>
      <c r="H304" s="21">
        <f>+H$1*'Delkostnadsindekser 2023'!F304*'Delkostnadsindekser 2023'!$L304/1000</f>
        <v>0</v>
      </c>
      <c r="J304" s="21">
        <f>+J$1*'Delkostnadsindekser 2023'!G304*'Delkostnadsindekser 2023'!$L304/1000</f>
        <v>0</v>
      </c>
      <c r="L304" s="21">
        <f>+L$1*'Delkostnadsindekser 2023'!H304*'Delkostnadsindekser 2023'!$L304/1000</f>
        <v>0</v>
      </c>
      <c r="N304" s="21">
        <f>+N$1*'Delkostnadsindekser 2023'!I304*'Delkostnadsindekser 2023'!$L304/1000</f>
        <v>0</v>
      </c>
      <c r="P304" s="21">
        <f>+P$1*'Delkostnadsindekser 2023'!J304*'Delkostnadsindekser 2023'!$L304/1000</f>
        <v>0</v>
      </c>
      <c r="R304" s="21">
        <f>+R$1*'Delkostnadsindekser 2023'!C304*'Delkostnadsindekser 2023'!$L304/1000</f>
        <v>0</v>
      </c>
    </row>
    <row r="305" spans="1:18">
      <c r="A305" s="4">
        <v>5037</v>
      </c>
      <c r="B305" s="1" t="s">
        <v>223</v>
      </c>
      <c r="D305" s="21">
        <f>+D$1*'Delkostnadsindekser 2023'!D305*'Delkostnadsindekser 2023'!$L305/1000</f>
        <v>0</v>
      </c>
      <c r="F305" s="21">
        <f>+F$1*'Delkostnadsindekser 2023'!E305*'Delkostnadsindekser 2023'!$L305/1000</f>
        <v>0</v>
      </c>
      <c r="H305" s="21">
        <f>+H$1*'Delkostnadsindekser 2023'!F305*'Delkostnadsindekser 2023'!$L305/1000</f>
        <v>0</v>
      </c>
      <c r="J305" s="21">
        <f>+J$1*'Delkostnadsindekser 2023'!G305*'Delkostnadsindekser 2023'!$L305/1000</f>
        <v>0</v>
      </c>
      <c r="L305" s="21">
        <f>+L$1*'Delkostnadsindekser 2023'!H305*'Delkostnadsindekser 2023'!$L305/1000</f>
        <v>0</v>
      </c>
      <c r="N305" s="21">
        <f>+N$1*'Delkostnadsindekser 2023'!I305*'Delkostnadsindekser 2023'!$L305/1000</f>
        <v>0</v>
      </c>
      <c r="P305" s="21">
        <f>+P$1*'Delkostnadsindekser 2023'!J305*'Delkostnadsindekser 2023'!$L305/1000</f>
        <v>0</v>
      </c>
      <c r="R305" s="21">
        <f>+R$1*'Delkostnadsindekser 2023'!C305*'Delkostnadsindekser 2023'!$L305/1000</f>
        <v>0</v>
      </c>
    </row>
    <row r="306" spans="1:18">
      <c r="A306" s="4">
        <v>5038</v>
      </c>
      <c r="B306" s="1" t="s">
        <v>224</v>
      </c>
      <c r="D306" s="21">
        <f>+D$1*'Delkostnadsindekser 2023'!D306*'Delkostnadsindekser 2023'!$L306/1000</f>
        <v>0</v>
      </c>
      <c r="F306" s="21">
        <f>+F$1*'Delkostnadsindekser 2023'!E306*'Delkostnadsindekser 2023'!$L306/1000</f>
        <v>0</v>
      </c>
      <c r="H306" s="21">
        <f>+H$1*'Delkostnadsindekser 2023'!F306*'Delkostnadsindekser 2023'!$L306/1000</f>
        <v>0</v>
      </c>
      <c r="J306" s="21">
        <f>+J$1*'Delkostnadsindekser 2023'!G306*'Delkostnadsindekser 2023'!$L306/1000</f>
        <v>0</v>
      </c>
      <c r="L306" s="21">
        <f>+L$1*'Delkostnadsindekser 2023'!H306*'Delkostnadsindekser 2023'!$L306/1000</f>
        <v>0</v>
      </c>
      <c r="N306" s="21">
        <f>+N$1*'Delkostnadsindekser 2023'!I306*'Delkostnadsindekser 2023'!$L306/1000</f>
        <v>0</v>
      </c>
      <c r="P306" s="21">
        <f>+P$1*'Delkostnadsindekser 2023'!J306*'Delkostnadsindekser 2023'!$L306/1000</f>
        <v>0</v>
      </c>
      <c r="R306" s="21">
        <f>+R$1*'Delkostnadsindekser 2023'!C306*'Delkostnadsindekser 2023'!$L306/1000</f>
        <v>0</v>
      </c>
    </row>
    <row r="307" spans="1:18">
      <c r="A307" s="4">
        <v>5041</v>
      </c>
      <c r="B307" s="1" t="s">
        <v>226</v>
      </c>
      <c r="D307" s="21">
        <f>+D$1*'Delkostnadsindekser 2023'!D307*'Delkostnadsindekser 2023'!$L307/1000</f>
        <v>0</v>
      </c>
      <c r="F307" s="21">
        <f>+F$1*'Delkostnadsindekser 2023'!E307*'Delkostnadsindekser 2023'!$L307/1000</f>
        <v>0</v>
      </c>
      <c r="H307" s="21">
        <f>+H$1*'Delkostnadsindekser 2023'!F307*'Delkostnadsindekser 2023'!$L307/1000</f>
        <v>0</v>
      </c>
      <c r="J307" s="21">
        <f>+J$1*'Delkostnadsindekser 2023'!G307*'Delkostnadsindekser 2023'!$L307/1000</f>
        <v>0</v>
      </c>
      <c r="L307" s="21">
        <f>+L$1*'Delkostnadsindekser 2023'!H307*'Delkostnadsindekser 2023'!$L307/1000</f>
        <v>0</v>
      </c>
      <c r="N307" s="21">
        <f>+N$1*'Delkostnadsindekser 2023'!I307*'Delkostnadsindekser 2023'!$L307/1000</f>
        <v>0</v>
      </c>
      <c r="P307" s="21">
        <f>+P$1*'Delkostnadsindekser 2023'!J307*'Delkostnadsindekser 2023'!$L307/1000</f>
        <v>0</v>
      </c>
      <c r="R307" s="21">
        <f>+R$1*'Delkostnadsindekser 2023'!C307*'Delkostnadsindekser 2023'!$L307/1000</f>
        <v>0</v>
      </c>
    </row>
    <row r="308" spans="1:18">
      <c r="A308" s="4">
        <v>5042</v>
      </c>
      <c r="B308" s="1" t="s">
        <v>227</v>
      </c>
      <c r="D308" s="21">
        <f>+D$1*'Delkostnadsindekser 2023'!D308*'Delkostnadsindekser 2023'!$L308/1000</f>
        <v>0</v>
      </c>
      <c r="F308" s="21">
        <f>+F$1*'Delkostnadsindekser 2023'!E308*'Delkostnadsindekser 2023'!$L308/1000</f>
        <v>0</v>
      </c>
      <c r="H308" s="21">
        <f>+H$1*'Delkostnadsindekser 2023'!F308*'Delkostnadsindekser 2023'!$L308/1000</f>
        <v>0</v>
      </c>
      <c r="J308" s="21">
        <f>+J$1*'Delkostnadsindekser 2023'!G308*'Delkostnadsindekser 2023'!$L308/1000</f>
        <v>0</v>
      </c>
      <c r="L308" s="21">
        <f>+L$1*'Delkostnadsindekser 2023'!H308*'Delkostnadsindekser 2023'!$L308/1000</f>
        <v>0</v>
      </c>
      <c r="N308" s="21">
        <f>+N$1*'Delkostnadsindekser 2023'!I308*'Delkostnadsindekser 2023'!$L308/1000</f>
        <v>0</v>
      </c>
      <c r="P308" s="21">
        <f>+P$1*'Delkostnadsindekser 2023'!J308*'Delkostnadsindekser 2023'!$L308/1000</f>
        <v>0</v>
      </c>
      <c r="R308" s="21">
        <f>+R$1*'Delkostnadsindekser 2023'!C308*'Delkostnadsindekser 2023'!$L308/1000</f>
        <v>0</v>
      </c>
    </row>
    <row r="309" spans="1:18">
      <c r="A309" s="4">
        <v>5043</v>
      </c>
      <c r="B309" s="1" t="s">
        <v>228</v>
      </c>
      <c r="D309" s="21">
        <f>+D$1*'Delkostnadsindekser 2023'!D309*'Delkostnadsindekser 2023'!$L309/1000</f>
        <v>0</v>
      </c>
      <c r="F309" s="21">
        <f>+F$1*'Delkostnadsindekser 2023'!E309*'Delkostnadsindekser 2023'!$L309/1000</f>
        <v>0</v>
      </c>
      <c r="H309" s="21">
        <f>+H$1*'Delkostnadsindekser 2023'!F309*'Delkostnadsindekser 2023'!$L309/1000</f>
        <v>0</v>
      </c>
      <c r="J309" s="21">
        <f>+J$1*'Delkostnadsindekser 2023'!G309*'Delkostnadsindekser 2023'!$L309/1000</f>
        <v>0</v>
      </c>
      <c r="L309" s="21">
        <f>+L$1*'Delkostnadsindekser 2023'!H309*'Delkostnadsindekser 2023'!$L309/1000</f>
        <v>0</v>
      </c>
      <c r="N309" s="21">
        <f>+N$1*'Delkostnadsindekser 2023'!I309*'Delkostnadsindekser 2023'!$L309/1000</f>
        <v>0</v>
      </c>
      <c r="P309" s="21">
        <f>+P$1*'Delkostnadsindekser 2023'!J309*'Delkostnadsindekser 2023'!$L309/1000</f>
        <v>0</v>
      </c>
      <c r="R309" s="21">
        <f>+R$1*'Delkostnadsindekser 2023'!C309*'Delkostnadsindekser 2023'!$L309/1000</f>
        <v>0</v>
      </c>
    </row>
    <row r="310" spans="1:18">
      <c r="A310" s="4">
        <v>5044</v>
      </c>
      <c r="B310" s="1" t="s">
        <v>229</v>
      </c>
      <c r="D310" s="21">
        <f>+D$1*'Delkostnadsindekser 2023'!D310*'Delkostnadsindekser 2023'!$L310/1000</f>
        <v>0</v>
      </c>
      <c r="F310" s="21">
        <f>+F$1*'Delkostnadsindekser 2023'!E310*'Delkostnadsindekser 2023'!$L310/1000</f>
        <v>0</v>
      </c>
      <c r="H310" s="21">
        <f>+H$1*'Delkostnadsindekser 2023'!F310*'Delkostnadsindekser 2023'!$L310/1000</f>
        <v>0</v>
      </c>
      <c r="J310" s="21">
        <f>+J$1*'Delkostnadsindekser 2023'!G310*'Delkostnadsindekser 2023'!$L310/1000</f>
        <v>0</v>
      </c>
      <c r="L310" s="21">
        <f>+L$1*'Delkostnadsindekser 2023'!H310*'Delkostnadsindekser 2023'!$L310/1000</f>
        <v>0</v>
      </c>
      <c r="N310" s="21">
        <f>+N$1*'Delkostnadsindekser 2023'!I310*'Delkostnadsindekser 2023'!$L310/1000</f>
        <v>0</v>
      </c>
      <c r="P310" s="21">
        <f>+P$1*'Delkostnadsindekser 2023'!J310*'Delkostnadsindekser 2023'!$L310/1000</f>
        <v>0</v>
      </c>
      <c r="R310" s="21">
        <f>+R$1*'Delkostnadsindekser 2023'!C310*'Delkostnadsindekser 2023'!$L310/1000</f>
        <v>0</v>
      </c>
    </row>
    <row r="311" spans="1:18">
      <c r="A311" s="4">
        <v>5045</v>
      </c>
      <c r="B311" s="1" t="s">
        <v>230</v>
      </c>
      <c r="D311" s="21">
        <f>+D$1*'Delkostnadsindekser 2023'!D311*'Delkostnadsindekser 2023'!$L311/1000</f>
        <v>0</v>
      </c>
      <c r="F311" s="21">
        <f>+F$1*'Delkostnadsindekser 2023'!E311*'Delkostnadsindekser 2023'!$L311/1000</f>
        <v>0</v>
      </c>
      <c r="H311" s="21">
        <f>+H$1*'Delkostnadsindekser 2023'!F311*'Delkostnadsindekser 2023'!$L311/1000</f>
        <v>0</v>
      </c>
      <c r="J311" s="21">
        <f>+J$1*'Delkostnadsindekser 2023'!G311*'Delkostnadsindekser 2023'!$L311/1000</f>
        <v>0</v>
      </c>
      <c r="L311" s="21">
        <f>+L$1*'Delkostnadsindekser 2023'!H311*'Delkostnadsindekser 2023'!$L311/1000</f>
        <v>0</v>
      </c>
      <c r="N311" s="21">
        <f>+N$1*'Delkostnadsindekser 2023'!I311*'Delkostnadsindekser 2023'!$L311/1000</f>
        <v>0</v>
      </c>
      <c r="P311" s="21">
        <f>+P$1*'Delkostnadsindekser 2023'!J311*'Delkostnadsindekser 2023'!$L311/1000</f>
        <v>0</v>
      </c>
      <c r="R311" s="21">
        <f>+R$1*'Delkostnadsindekser 2023'!C311*'Delkostnadsindekser 2023'!$L311/1000</f>
        <v>0</v>
      </c>
    </row>
    <row r="312" spans="1:18">
      <c r="A312" s="4">
        <v>5046</v>
      </c>
      <c r="B312" s="1" t="s">
        <v>231</v>
      </c>
      <c r="D312" s="21">
        <f>+D$1*'Delkostnadsindekser 2023'!D312*'Delkostnadsindekser 2023'!$L312/1000</f>
        <v>0</v>
      </c>
      <c r="F312" s="21">
        <f>+F$1*'Delkostnadsindekser 2023'!E312*'Delkostnadsindekser 2023'!$L312/1000</f>
        <v>0</v>
      </c>
      <c r="H312" s="21">
        <f>+H$1*'Delkostnadsindekser 2023'!F312*'Delkostnadsindekser 2023'!$L312/1000</f>
        <v>0</v>
      </c>
      <c r="J312" s="21">
        <f>+J$1*'Delkostnadsindekser 2023'!G312*'Delkostnadsindekser 2023'!$L312/1000</f>
        <v>0</v>
      </c>
      <c r="L312" s="21">
        <f>+L$1*'Delkostnadsindekser 2023'!H312*'Delkostnadsindekser 2023'!$L312/1000</f>
        <v>0</v>
      </c>
      <c r="N312" s="21">
        <f>+N$1*'Delkostnadsindekser 2023'!I312*'Delkostnadsindekser 2023'!$L312/1000</f>
        <v>0</v>
      </c>
      <c r="P312" s="21">
        <f>+P$1*'Delkostnadsindekser 2023'!J312*'Delkostnadsindekser 2023'!$L312/1000</f>
        <v>0</v>
      </c>
      <c r="R312" s="21">
        <f>+R$1*'Delkostnadsindekser 2023'!C312*'Delkostnadsindekser 2023'!$L312/1000</f>
        <v>0</v>
      </c>
    </row>
    <row r="313" spans="1:18">
      <c r="A313" s="4">
        <v>5047</v>
      </c>
      <c r="B313" s="1" t="s">
        <v>232</v>
      </c>
      <c r="D313" s="21">
        <f>+D$1*'Delkostnadsindekser 2023'!D313*'Delkostnadsindekser 2023'!$L313/1000</f>
        <v>0</v>
      </c>
      <c r="F313" s="21">
        <f>+F$1*'Delkostnadsindekser 2023'!E313*'Delkostnadsindekser 2023'!$L313/1000</f>
        <v>0</v>
      </c>
      <c r="H313" s="21">
        <f>+H$1*'Delkostnadsindekser 2023'!F313*'Delkostnadsindekser 2023'!$L313/1000</f>
        <v>0</v>
      </c>
      <c r="J313" s="21">
        <f>+J$1*'Delkostnadsindekser 2023'!G313*'Delkostnadsindekser 2023'!$L313/1000</f>
        <v>0</v>
      </c>
      <c r="L313" s="21">
        <f>+L$1*'Delkostnadsindekser 2023'!H313*'Delkostnadsindekser 2023'!$L313/1000</f>
        <v>0</v>
      </c>
      <c r="N313" s="21">
        <f>+N$1*'Delkostnadsindekser 2023'!I313*'Delkostnadsindekser 2023'!$L313/1000</f>
        <v>0</v>
      </c>
      <c r="P313" s="21">
        <f>+P$1*'Delkostnadsindekser 2023'!J313*'Delkostnadsindekser 2023'!$L313/1000</f>
        <v>0</v>
      </c>
      <c r="R313" s="21">
        <f>+R$1*'Delkostnadsindekser 2023'!C313*'Delkostnadsindekser 2023'!$L313/1000</f>
        <v>0</v>
      </c>
    </row>
    <row r="314" spans="1:18">
      <c r="A314" s="4">
        <v>5049</v>
      </c>
      <c r="B314" s="1" t="s">
        <v>233</v>
      </c>
      <c r="D314" s="21">
        <f>+D$1*'Delkostnadsindekser 2023'!D314*'Delkostnadsindekser 2023'!$L314/1000</f>
        <v>0</v>
      </c>
      <c r="F314" s="21">
        <f>+F$1*'Delkostnadsindekser 2023'!E314*'Delkostnadsindekser 2023'!$L314/1000</f>
        <v>0</v>
      </c>
      <c r="H314" s="21">
        <f>+H$1*'Delkostnadsindekser 2023'!F314*'Delkostnadsindekser 2023'!$L314/1000</f>
        <v>0</v>
      </c>
      <c r="J314" s="21">
        <f>+J$1*'Delkostnadsindekser 2023'!G314*'Delkostnadsindekser 2023'!$L314/1000</f>
        <v>0</v>
      </c>
      <c r="L314" s="21">
        <f>+L$1*'Delkostnadsindekser 2023'!H314*'Delkostnadsindekser 2023'!$L314/1000</f>
        <v>0</v>
      </c>
      <c r="N314" s="21">
        <f>+N$1*'Delkostnadsindekser 2023'!I314*'Delkostnadsindekser 2023'!$L314/1000</f>
        <v>0</v>
      </c>
      <c r="P314" s="21">
        <f>+P$1*'Delkostnadsindekser 2023'!J314*'Delkostnadsindekser 2023'!$L314/1000</f>
        <v>0</v>
      </c>
      <c r="R314" s="21">
        <f>+R$1*'Delkostnadsindekser 2023'!C314*'Delkostnadsindekser 2023'!$L314/1000</f>
        <v>0</v>
      </c>
    </row>
    <row r="315" spans="1:18">
      <c r="A315" s="4">
        <v>5052</v>
      </c>
      <c r="B315" s="1" t="s">
        <v>234</v>
      </c>
      <c r="D315" s="21">
        <f>+D$1*'Delkostnadsindekser 2023'!D315*'Delkostnadsindekser 2023'!$L315/1000</f>
        <v>0</v>
      </c>
      <c r="F315" s="21">
        <f>+F$1*'Delkostnadsindekser 2023'!E315*'Delkostnadsindekser 2023'!$L315/1000</f>
        <v>0</v>
      </c>
      <c r="H315" s="21">
        <f>+H$1*'Delkostnadsindekser 2023'!F315*'Delkostnadsindekser 2023'!$L315/1000</f>
        <v>0</v>
      </c>
      <c r="J315" s="21">
        <f>+J$1*'Delkostnadsindekser 2023'!G315*'Delkostnadsindekser 2023'!$L315/1000</f>
        <v>0</v>
      </c>
      <c r="L315" s="21">
        <f>+L$1*'Delkostnadsindekser 2023'!H315*'Delkostnadsindekser 2023'!$L315/1000</f>
        <v>0</v>
      </c>
      <c r="N315" s="21">
        <f>+N$1*'Delkostnadsindekser 2023'!I315*'Delkostnadsindekser 2023'!$L315/1000</f>
        <v>0</v>
      </c>
      <c r="P315" s="21">
        <f>+P$1*'Delkostnadsindekser 2023'!J315*'Delkostnadsindekser 2023'!$L315/1000</f>
        <v>0</v>
      </c>
      <c r="R315" s="21">
        <f>+R$1*'Delkostnadsindekser 2023'!C315*'Delkostnadsindekser 2023'!$L315/1000</f>
        <v>0</v>
      </c>
    </row>
    <row r="316" spans="1:18">
      <c r="A316" s="4">
        <v>5053</v>
      </c>
      <c r="B316" s="1" t="s">
        <v>225</v>
      </c>
      <c r="D316" s="21">
        <f>+D$1*'Delkostnadsindekser 2023'!D316*'Delkostnadsindekser 2023'!$L316/1000</f>
        <v>0</v>
      </c>
      <c r="F316" s="21">
        <f>+F$1*'Delkostnadsindekser 2023'!E316*'Delkostnadsindekser 2023'!$L316/1000</f>
        <v>0</v>
      </c>
      <c r="H316" s="21">
        <f>+H$1*'Delkostnadsindekser 2023'!F316*'Delkostnadsindekser 2023'!$L316/1000</f>
        <v>0</v>
      </c>
      <c r="J316" s="21">
        <f>+J$1*'Delkostnadsindekser 2023'!G316*'Delkostnadsindekser 2023'!$L316/1000</f>
        <v>0</v>
      </c>
      <c r="L316" s="21">
        <f>+L$1*'Delkostnadsindekser 2023'!H316*'Delkostnadsindekser 2023'!$L316/1000</f>
        <v>0</v>
      </c>
      <c r="N316" s="21">
        <f>+N$1*'Delkostnadsindekser 2023'!I316*'Delkostnadsindekser 2023'!$L316/1000</f>
        <v>0</v>
      </c>
      <c r="P316" s="21">
        <f>+P$1*'Delkostnadsindekser 2023'!J316*'Delkostnadsindekser 2023'!$L316/1000</f>
        <v>0</v>
      </c>
      <c r="R316" s="21">
        <f>+R$1*'Delkostnadsindekser 2023'!C316*'Delkostnadsindekser 2023'!$L316/1000</f>
        <v>0</v>
      </c>
    </row>
    <row r="317" spans="1:18">
      <c r="A317" s="4">
        <v>5054</v>
      </c>
      <c r="B317" s="1" t="s">
        <v>349</v>
      </c>
      <c r="D317" s="21">
        <f>+D$1*'Delkostnadsindekser 2023'!D317*'Delkostnadsindekser 2023'!$L317/1000</f>
        <v>0</v>
      </c>
      <c r="F317" s="21">
        <f>+F$1*'Delkostnadsindekser 2023'!E317*'Delkostnadsindekser 2023'!$L317/1000</f>
        <v>0</v>
      </c>
      <c r="H317" s="21">
        <f>+H$1*'Delkostnadsindekser 2023'!F317*'Delkostnadsindekser 2023'!$L317/1000</f>
        <v>0</v>
      </c>
      <c r="J317" s="21">
        <f>+J$1*'Delkostnadsindekser 2023'!G317*'Delkostnadsindekser 2023'!$L317/1000</f>
        <v>0</v>
      </c>
      <c r="L317" s="21">
        <f>+L$1*'Delkostnadsindekser 2023'!H317*'Delkostnadsindekser 2023'!$L317/1000</f>
        <v>0</v>
      </c>
      <c r="N317" s="21">
        <f>+N$1*'Delkostnadsindekser 2023'!I317*'Delkostnadsindekser 2023'!$L317/1000</f>
        <v>0</v>
      </c>
      <c r="P317" s="21">
        <f>+P$1*'Delkostnadsindekser 2023'!J317*'Delkostnadsindekser 2023'!$L317/1000</f>
        <v>0</v>
      </c>
      <c r="R317" s="21">
        <f>+R$1*'Delkostnadsindekser 2023'!C317*'Delkostnadsindekser 2023'!$L317/1000</f>
        <v>0</v>
      </c>
    </row>
    <row r="318" spans="1:18">
      <c r="A318" s="4">
        <v>5055</v>
      </c>
      <c r="B318" s="1" t="s">
        <v>383</v>
      </c>
      <c r="D318" s="21">
        <f>+D$1*'Delkostnadsindekser 2023'!D318*'Delkostnadsindekser 2023'!$L318/1000</f>
        <v>0</v>
      </c>
      <c r="F318" s="21">
        <f>+F$1*'Delkostnadsindekser 2023'!E318*'Delkostnadsindekser 2023'!$L318/1000</f>
        <v>0</v>
      </c>
      <c r="H318" s="21">
        <f>+H$1*'Delkostnadsindekser 2023'!F318*'Delkostnadsindekser 2023'!$L318/1000</f>
        <v>0</v>
      </c>
      <c r="J318" s="21">
        <f>+J$1*'Delkostnadsindekser 2023'!G318*'Delkostnadsindekser 2023'!$L318/1000</f>
        <v>0</v>
      </c>
      <c r="L318" s="21">
        <f>+L$1*'Delkostnadsindekser 2023'!H318*'Delkostnadsindekser 2023'!$L318/1000</f>
        <v>0</v>
      </c>
      <c r="N318" s="21">
        <f>+N$1*'Delkostnadsindekser 2023'!I318*'Delkostnadsindekser 2023'!$L318/1000</f>
        <v>0</v>
      </c>
      <c r="P318" s="21">
        <f>+P$1*'Delkostnadsindekser 2023'!J318*'Delkostnadsindekser 2023'!$L318/1000</f>
        <v>0</v>
      </c>
      <c r="R318" s="21">
        <f>+R$1*'Delkostnadsindekser 2023'!C318*'Delkostnadsindekser 2023'!$L318/1000</f>
        <v>0</v>
      </c>
    </row>
    <row r="319" spans="1:18">
      <c r="A319" s="4">
        <v>5056</v>
      </c>
      <c r="B319" s="1" t="s">
        <v>384</v>
      </c>
      <c r="D319" s="21">
        <f>+D$1*'Delkostnadsindekser 2023'!D319*'Delkostnadsindekser 2023'!$L319/1000</f>
        <v>0</v>
      </c>
      <c r="F319" s="21">
        <f>+F$1*'Delkostnadsindekser 2023'!E319*'Delkostnadsindekser 2023'!$L319/1000</f>
        <v>0</v>
      </c>
      <c r="H319" s="21">
        <f>+H$1*'Delkostnadsindekser 2023'!F319*'Delkostnadsindekser 2023'!$L319/1000</f>
        <v>0</v>
      </c>
      <c r="J319" s="21">
        <f>+J$1*'Delkostnadsindekser 2023'!G319*'Delkostnadsindekser 2023'!$L319/1000</f>
        <v>0</v>
      </c>
      <c r="L319" s="21">
        <f>+L$1*'Delkostnadsindekser 2023'!H319*'Delkostnadsindekser 2023'!$L319/1000</f>
        <v>0</v>
      </c>
      <c r="N319" s="21">
        <f>+N$1*'Delkostnadsindekser 2023'!I319*'Delkostnadsindekser 2023'!$L319/1000</f>
        <v>0</v>
      </c>
      <c r="P319" s="21">
        <f>+P$1*'Delkostnadsindekser 2023'!J319*'Delkostnadsindekser 2023'!$L319/1000</f>
        <v>0</v>
      </c>
      <c r="R319" s="21">
        <f>+R$1*'Delkostnadsindekser 2023'!C319*'Delkostnadsindekser 2023'!$L319/1000</f>
        <v>0</v>
      </c>
    </row>
    <row r="320" spans="1:18">
      <c r="A320" s="4">
        <v>5057</v>
      </c>
      <c r="B320" s="1" t="s">
        <v>385</v>
      </c>
      <c r="D320" s="21">
        <f>+D$1*'Delkostnadsindekser 2023'!D320*'Delkostnadsindekser 2023'!$L320/1000</f>
        <v>0</v>
      </c>
      <c r="F320" s="21">
        <f>+F$1*'Delkostnadsindekser 2023'!E320*'Delkostnadsindekser 2023'!$L320/1000</f>
        <v>0</v>
      </c>
      <c r="H320" s="21">
        <f>+H$1*'Delkostnadsindekser 2023'!F320*'Delkostnadsindekser 2023'!$L320/1000</f>
        <v>0</v>
      </c>
      <c r="J320" s="21">
        <f>+J$1*'Delkostnadsindekser 2023'!G320*'Delkostnadsindekser 2023'!$L320/1000</f>
        <v>0</v>
      </c>
      <c r="L320" s="21">
        <f>+L$1*'Delkostnadsindekser 2023'!H320*'Delkostnadsindekser 2023'!$L320/1000</f>
        <v>0</v>
      </c>
      <c r="N320" s="21">
        <f>+N$1*'Delkostnadsindekser 2023'!I320*'Delkostnadsindekser 2023'!$L320/1000</f>
        <v>0</v>
      </c>
      <c r="P320" s="21">
        <f>+P$1*'Delkostnadsindekser 2023'!J320*'Delkostnadsindekser 2023'!$L320/1000</f>
        <v>0</v>
      </c>
      <c r="R320" s="21">
        <f>+R$1*'Delkostnadsindekser 2023'!C320*'Delkostnadsindekser 2023'!$L320/1000</f>
        <v>0</v>
      </c>
    </row>
    <row r="321" spans="1:18">
      <c r="A321" s="4">
        <v>5058</v>
      </c>
      <c r="B321" s="1" t="s">
        <v>386</v>
      </c>
      <c r="D321" s="21">
        <f>+D$1*'Delkostnadsindekser 2023'!D321*'Delkostnadsindekser 2023'!$L321/1000</f>
        <v>0</v>
      </c>
      <c r="F321" s="21">
        <f>+F$1*'Delkostnadsindekser 2023'!E321*'Delkostnadsindekser 2023'!$L321/1000</f>
        <v>0</v>
      </c>
      <c r="H321" s="21">
        <f>+H$1*'Delkostnadsindekser 2023'!F321*'Delkostnadsindekser 2023'!$L321/1000</f>
        <v>0</v>
      </c>
      <c r="J321" s="21">
        <f>+J$1*'Delkostnadsindekser 2023'!G321*'Delkostnadsindekser 2023'!$L321/1000</f>
        <v>0</v>
      </c>
      <c r="L321" s="21">
        <f>+L$1*'Delkostnadsindekser 2023'!H321*'Delkostnadsindekser 2023'!$L321/1000</f>
        <v>0</v>
      </c>
      <c r="N321" s="21">
        <f>+N$1*'Delkostnadsindekser 2023'!I321*'Delkostnadsindekser 2023'!$L321/1000</f>
        <v>0</v>
      </c>
      <c r="P321" s="21">
        <f>+P$1*'Delkostnadsindekser 2023'!J321*'Delkostnadsindekser 2023'!$L321/1000</f>
        <v>0</v>
      </c>
      <c r="R321" s="21">
        <f>+R$1*'Delkostnadsindekser 2023'!C321*'Delkostnadsindekser 2023'!$L321/1000</f>
        <v>0</v>
      </c>
    </row>
    <row r="322" spans="1:18">
      <c r="A322" s="4">
        <v>5059</v>
      </c>
      <c r="B322" s="1" t="s">
        <v>387</v>
      </c>
      <c r="D322" s="21">
        <f>+D$1*'Delkostnadsindekser 2023'!D322*'Delkostnadsindekser 2023'!$L322/1000</f>
        <v>0</v>
      </c>
      <c r="F322" s="21">
        <f>+F$1*'Delkostnadsindekser 2023'!E322*'Delkostnadsindekser 2023'!$L322/1000</f>
        <v>0</v>
      </c>
      <c r="H322" s="21">
        <f>+H$1*'Delkostnadsindekser 2023'!F322*'Delkostnadsindekser 2023'!$L322/1000</f>
        <v>0</v>
      </c>
      <c r="J322" s="21">
        <f>+J$1*'Delkostnadsindekser 2023'!G322*'Delkostnadsindekser 2023'!$L322/1000</f>
        <v>0</v>
      </c>
      <c r="L322" s="21">
        <f>+L$1*'Delkostnadsindekser 2023'!H322*'Delkostnadsindekser 2023'!$L322/1000</f>
        <v>0</v>
      </c>
      <c r="N322" s="21">
        <f>+N$1*'Delkostnadsindekser 2023'!I322*'Delkostnadsindekser 2023'!$L322/1000</f>
        <v>0</v>
      </c>
      <c r="P322" s="21">
        <f>+P$1*'Delkostnadsindekser 2023'!J322*'Delkostnadsindekser 2023'!$L322/1000</f>
        <v>0</v>
      </c>
      <c r="R322" s="21">
        <f>+R$1*'Delkostnadsindekser 2023'!C322*'Delkostnadsindekser 2023'!$L322/1000</f>
        <v>0</v>
      </c>
    </row>
    <row r="323" spans="1:18">
      <c r="A323" s="4">
        <v>5060</v>
      </c>
      <c r="B323" s="1" t="s">
        <v>388</v>
      </c>
      <c r="D323" s="21">
        <f>+D$1*'Delkostnadsindekser 2023'!D323*'Delkostnadsindekser 2023'!$L323/1000</f>
        <v>0</v>
      </c>
      <c r="F323" s="21">
        <f>+F$1*'Delkostnadsindekser 2023'!E323*'Delkostnadsindekser 2023'!$L323/1000</f>
        <v>0</v>
      </c>
      <c r="H323" s="21">
        <f>+H$1*'Delkostnadsindekser 2023'!F323*'Delkostnadsindekser 2023'!$L323/1000</f>
        <v>0</v>
      </c>
      <c r="J323" s="21">
        <f>+J$1*'Delkostnadsindekser 2023'!G323*'Delkostnadsindekser 2023'!$L323/1000</f>
        <v>0</v>
      </c>
      <c r="L323" s="21">
        <f>+L$1*'Delkostnadsindekser 2023'!H323*'Delkostnadsindekser 2023'!$L323/1000</f>
        <v>0</v>
      </c>
      <c r="N323" s="21">
        <f>+N$1*'Delkostnadsindekser 2023'!I323*'Delkostnadsindekser 2023'!$L323/1000</f>
        <v>0</v>
      </c>
      <c r="P323" s="21">
        <f>+P$1*'Delkostnadsindekser 2023'!J323*'Delkostnadsindekser 2023'!$L323/1000</f>
        <v>0</v>
      </c>
      <c r="R323" s="21">
        <f>+R$1*'Delkostnadsindekser 2023'!C323*'Delkostnadsindekser 2023'!$L323/1000</f>
        <v>0</v>
      </c>
    </row>
    <row r="324" spans="1:18">
      <c r="A324" s="4">
        <v>5061</v>
      </c>
      <c r="B324" s="1" t="s">
        <v>204</v>
      </c>
      <c r="D324" s="21">
        <f>+D$1*'Delkostnadsindekser 2023'!D324*'Delkostnadsindekser 2023'!$L324/1000</f>
        <v>0</v>
      </c>
      <c r="F324" s="21">
        <f>+F$1*'Delkostnadsindekser 2023'!E324*'Delkostnadsindekser 2023'!$L324/1000</f>
        <v>0</v>
      </c>
      <c r="H324" s="21">
        <f>+H$1*'Delkostnadsindekser 2023'!F324*'Delkostnadsindekser 2023'!$L324/1000</f>
        <v>0</v>
      </c>
      <c r="J324" s="21">
        <f>+J$1*'Delkostnadsindekser 2023'!G324*'Delkostnadsindekser 2023'!$L324/1000</f>
        <v>0</v>
      </c>
      <c r="L324" s="21">
        <f>+L$1*'Delkostnadsindekser 2023'!H324*'Delkostnadsindekser 2023'!$L324/1000</f>
        <v>0</v>
      </c>
      <c r="N324" s="21">
        <f>+N$1*'Delkostnadsindekser 2023'!I324*'Delkostnadsindekser 2023'!$L324/1000</f>
        <v>0</v>
      </c>
      <c r="P324" s="21">
        <f>+P$1*'Delkostnadsindekser 2023'!J324*'Delkostnadsindekser 2023'!$L324/1000</f>
        <v>0</v>
      </c>
      <c r="R324" s="21">
        <f>+R$1*'Delkostnadsindekser 2023'!C324*'Delkostnadsindekser 2023'!$L324/1000</f>
        <v>0</v>
      </c>
    </row>
    <row r="325" spans="1:18">
      <c r="A325" s="4">
        <v>5401</v>
      </c>
      <c r="B325" s="1" t="s">
        <v>273</v>
      </c>
      <c r="D325" s="21">
        <f>+D$1*'Delkostnadsindekser 2023'!D325*'Delkostnadsindekser 2023'!$L325/1000</f>
        <v>0</v>
      </c>
      <c r="F325" s="21">
        <f>+F$1*'Delkostnadsindekser 2023'!E325*'Delkostnadsindekser 2023'!$L325/1000</f>
        <v>0</v>
      </c>
      <c r="H325" s="21">
        <f>+H$1*'Delkostnadsindekser 2023'!F325*'Delkostnadsindekser 2023'!$L325/1000</f>
        <v>0</v>
      </c>
      <c r="J325" s="21">
        <f>+J$1*'Delkostnadsindekser 2023'!G325*'Delkostnadsindekser 2023'!$L325/1000</f>
        <v>0</v>
      </c>
      <c r="L325" s="21">
        <f>+L$1*'Delkostnadsindekser 2023'!H325*'Delkostnadsindekser 2023'!$L325/1000</f>
        <v>0</v>
      </c>
      <c r="N325" s="21">
        <f>+N$1*'Delkostnadsindekser 2023'!I325*'Delkostnadsindekser 2023'!$L325/1000</f>
        <v>0</v>
      </c>
      <c r="P325" s="21">
        <f>+P$1*'Delkostnadsindekser 2023'!J325*'Delkostnadsindekser 2023'!$L325/1000</f>
        <v>0</v>
      </c>
      <c r="R325" s="21">
        <f>+R$1*'Delkostnadsindekser 2023'!C325*'Delkostnadsindekser 2023'!$L325/1000</f>
        <v>0</v>
      </c>
    </row>
    <row r="326" spans="1:18">
      <c r="A326" s="4">
        <v>5402</v>
      </c>
      <c r="B326" s="1" t="s">
        <v>272</v>
      </c>
      <c r="D326" s="21">
        <f>+D$1*'Delkostnadsindekser 2023'!D326*'Delkostnadsindekser 2023'!$L326/1000</f>
        <v>0</v>
      </c>
      <c r="F326" s="21">
        <f>+F$1*'Delkostnadsindekser 2023'!E326*'Delkostnadsindekser 2023'!$L326/1000</f>
        <v>0</v>
      </c>
      <c r="H326" s="21">
        <f>+H$1*'Delkostnadsindekser 2023'!F326*'Delkostnadsindekser 2023'!$L326/1000</f>
        <v>0</v>
      </c>
      <c r="J326" s="21">
        <f>+J$1*'Delkostnadsindekser 2023'!G326*'Delkostnadsindekser 2023'!$L326/1000</f>
        <v>0</v>
      </c>
      <c r="L326" s="21">
        <f>+L$1*'Delkostnadsindekser 2023'!H326*'Delkostnadsindekser 2023'!$L326/1000</f>
        <v>0</v>
      </c>
      <c r="N326" s="21">
        <f>+N$1*'Delkostnadsindekser 2023'!I326*'Delkostnadsindekser 2023'!$L326/1000</f>
        <v>0</v>
      </c>
      <c r="P326" s="21">
        <f>+P$1*'Delkostnadsindekser 2023'!J326*'Delkostnadsindekser 2023'!$L326/1000</f>
        <v>0</v>
      </c>
      <c r="R326" s="21">
        <f>+R$1*'Delkostnadsindekser 2023'!C326*'Delkostnadsindekser 2023'!$L326/1000</f>
        <v>0</v>
      </c>
    </row>
    <row r="327" spans="1:18">
      <c r="A327" s="4">
        <v>5403</v>
      </c>
      <c r="B327" s="1" t="s">
        <v>294</v>
      </c>
      <c r="D327" s="21">
        <f>+D$1*'Delkostnadsindekser 2023'!D327*'Delkostnadsindekser 2023'!$L327/1000</f>
        <v>0</v>
      </c>
      <c r="F327" s="21">
        <f>+F$1*'Delkostnadsindekser 2023'!E327*'Delkostnadsindekser 2023'!$L327/1000</f>
        <v>0</v>
      </c>
      <c r="H327" s="21">
        <f>+H$1*'Delkostnadsindekser 2023'!F327*'Delkostnadsindekser 2023'!$L327/1000</f>
        <v>0</v>
      </c>
      <c r="J327" s="21">
        <f>+J$1*'Delkostnadsindekser 2023'!G327*'Delkostnadsindekser 2023'!$L327/1000</f>
        <v>0</v>
      </c>
      <c r="L327" s="21">
        <f>+L$1*'Delkostnadsindekser 2023'!H327*'Delkostnadsindekser 2023'!$L327/1000</f>
        <v>0</v>
      </c>
      <c r="N327" s="21">
        <f>+N$1*'Delkostnadsindekser 2023'!I327*'Delkostnadsindekser 2023'!$L327/1000</f>
        <v>0</v>
      </c>
      <c r="P327" s="21">
        <f>+P$1*'Delkostnadsindekser 2023'!J327*'Delkostnadsindekser 2023'!$L327/1000</f>
        <v>0</v>
      </c>
      <c r="R327" s="21">
        <f>+R$1*'Delkostnadsindekser 2023'!C327*'Delkostnadsindekser 2023'!$L327/1000</f>
        <v>0</v>
      </c>
    </row>
    <row r="328" spans="1:18">
      <c r="A328" s="4">
        <v>5404</v>
      </c>
      <c r="B328" s="1" t="s">
        <v>291</v>
      </c>
      <c r="D328" s="21">
        <f>+D$1*'Delkostnadsindekser 2023'!D328*'Delkostnadsindekser 2023'!$L328/1000</f>
        <v>0</v>
      </c>
      <c r="F328" s="21">
        <f>+F$1*'Delkostnadsindekser 2023'!E328*'Delkostnadsindekser 2023'!$L328/1000</f>
        <v>0</v>
      </c>
      <c r="H328" s="21">
        <f>+H$1*'Delkostnadsindekser 2023'!F328*'Delkostnadsindekser 2023'!$L328/1000</f>
        <v>0</v>
      </c>
      <c r="J328" s="21">
        <f>+J$1*'Delkostnadsindekser 2023'!G328*'Delkostnadsindekser 2023'!$L328/1000</f>
        <v>0</v>
      </c>
      <c r="L328" s="21">
        <f>+L$1*'Delkostnadsindekser 2023'!H328*'Delkostnadsindekser 2023'!$L328/1000</f>
        <v>0</v>
      </c>
      <c r="N328" s="21">
        <f>+N$1*'Delkostnadsindekser 2023'!I328*'Delkostnadsindekser 2023'!$L328/1000</f>
        <v>0</v>
      </c>
      <c r="P328" s="21">
        <f>+P$1*'Delkostnadsindekser 2023'!J328*'Delkostnadsindekser 2023'!$L328/1000</f>
        <v>0</v>
      </c>
      <c r="R328" s="21">
        <f>+R$1*'Delkostnadsindekser 2023'!C328*'Delkostnadsindekser 2023'!$L328/1000</f>
        <v>0</v>
      </c>
    </row>
    <row r="329" spans="1:18">
      <c r="A329" s="4">
        <v>5405</v>
      </c>
      <c r="B329" s="1" t="s">
        <v>292</v>
      </c>
      <c r="D329" s="21">
        <f>+D$1*'Delkostnadsindekser 2023'!D329*'Delkostnadsindekser 2023'!$L329/1000</f>
        <v>0</v>
      </c>
      <c r="F329" s="21">
        <f>+F$1*'Delkostnadsindekser 2023'!E329*'Delkostnadsindekser 2023'!$L329/1000</f>
        <v>0</v>
      </c>
      <c r="H329" s="21">
        <f>+H$1*'Delkostnadsindekser 2023'!F329*'Delkostnadsindekser 2023'!$L329/1000</f>
        <v>0</v>
      </c>
      <c r="J329" s="21">
        <f>+J$1*'Delkostnadsindekser 2023'!G329*'Delkostnadsindekser 2023'!$L329/1000</f>
        <v>0</v>
      </c>
      <c r="L329" s="21">
        <f>+L$1*'Delkostnadsindekser 2023'!H329*'Delkostnadsindekser 2023'!$L329/1000</f>
        <v>0</v>
      </c>
      <c r="N329" s="21">
        <f>+N$1*'Delkostnadsindekser 2023'!I329*'Delkostnadsindekser 2023'!$L329/1000</f>
        <v>0</v>
      </c>
      <c r="P329" s="21">
        <f>+P$1*'Delkostnadsindekser 2023'!J329*'Delkostnadsindekser 2023'!$L329/1000</f>
        <v>0</v>
      </c>
      <c r="R329" s="21">
        <f>+R$1*'Delkostnadsindekser 2023'!C329*'Delkostnadsindekser 2023'!$L329/1000</f>
        <v>0</v>
      </c>
    </row>
    <row r="330" spans="1:18">
      <c r="A330" s="4">
        <v>5406</v>
      </c>
      <c r="B330" s="1" t="s">
        <v>389</v>
      </c>
      <c r="D330" s="21">
        <f>+D$1*'Delkostnadsindekser 2023'!D330*'Delkostnadsindekser 2023'!$L330/1000</f>
        <v>0</v>
      </c>
      <c r="F330" s="21">
        <f>+F$1*'Delkostnadsindekser 2023'!E330*'Delkostnadsindekser 2023'!$L330/1000</f>
        <v>0</v>
      </c>
      <c r="H330" s="21">
        <f>+H$1*'Delkostnadsindekser 2023'!F330*'Delkostnadsindekser 2023'!$L330/1000</f>
        <v>0</v>
      </c>
      <c r="J330" s="21">
        <f>+J$1*'Delkostnadsindekser 2023'!G330*'Delkostnadsindekser 2023'!$L330/1000</f>
        <v>0</v>
      </c>
      <c r="L330" s="21">
        <f>+L$1*'Delkostnadsindekser 2023'!H330*'Delkostnadsindekser 2023'!$L330/1000</f>
        <v>0</v>
      </c>
      <c r="N330" s="21">
        <f>+N$1*'Delkostnadsindekser 2023'!I330*'Delkostnadsindekser 2023'!$L330/1000</f>
        <v>0</v>
      </c>
      <c r="P330" s="21">
        <f>+P$1*'Delkostnadsindekser 2023'!J330*'Delkostnadsindekser 2023'!$L330/1000</f>
        <v>0</v>
      </c>
      <c r="R330" s="21">
        <f>+R$1*'Delkostnadsindekser 2023'!C330*'Delkostnadsindekser 2023'!$L330/1000</f>
        <v>0</v>
      </c>
    </row>
    <row r="331" spans="1:18">
      <c r="A331" s="4">
        <v>5411</v>
      </c>
      <c r="B331" s="1" t="s">
        <v>274</v>
      </c>
      <c r="D331" s="21">
        <f>+D$1*'Delkostnadsindekser 2023'!D331*'Delkostnadsindekser 2023'!$L331/1000</f>
        <v>0</v>
      </c>
      <c r="F331" s="21">
        <f>+F$1*'Delkostnadsindekser 2023'!E331*'Delkostnadsindekser 2023'!$L331/1000</f>
        <v>0</v>
      </c>
      <c r="H331" s="21">
        <f>+H$1*'Delkostnadsindekser 2023'!F331*'Delkostnadsindekser 2023'!$L331/1000</f>
        <v>0</v>
      </c>
      <c r="J331" s="21">
        <f>+J$1*'Delkostnadsindekser 2023'!G331*'Delkostnadsindekser 2023'!$L331/1000</f>
        <v>0</v>
      </c>
      <c r="L331" s="21">
        <f>+L$1*'Delkostnadsindekser 2023'!H331*'Delkostnadsindekser 2023'!$L331/1000</f>
        <v>0</v>
      </c>
      <c r="N331" s="21">
        <f>+N$1*'Delkostnadsindekser 2023'!I331*'Delkostnadsindekser 2023'!$L331/1000</f>
        <v>0</v>
      </c>
      <c r="P331" s="21">
        <f>+P$1*'Delkostnadsindekser 2023'!J331*'Delkostnadsindekser 2023'!$L331/1000</f>
        <v>0</v>
      </c>
      <c r="R331" s="21">
        <f>+R$1*'Delkostnadsindekser 2023'!C331*'Delkostnadsindekser 2023'!$L331/1000</f>
        <v>0</v>
      </c>
    </row>
    <row r="332" spans="1:18">
      <c r="A332" s="4">
        <v>5412</v>
      </c>
      <c r="B332" s="1" t="s">
        <v>390</v>
      </c>
      <c r="D332" s="21">
        <f>+D$1*'Delkostnadsindekser 2023'!D332*'Delkostnadsindekser 2023'!$L332/1000</f>
        <v>0</v>
      </c>
      <c r="F332" s="21">
        <f>+F$1*'Delkostnadsindekser 2023'!E332*'Delkostnadsindekser 2023'!$L332/1000</f>
        <v>0</v>
      </c>
      <c r="H332" s="21">
        <f>+H$1*'Delkostnadsindekser 2023'!F332*'Delkostnadsindekser 2023'!$L332/1000</f>
        <v>0</v>
      </c>
      <c r="J332" s="21">
        <f>+J$1*'Delkostnadsindekser 2023'!G332*'Delkostnadsindekser 2023'!$L332/1000</f>
        <v>0</v>
      </c>
      <c r="L332" s="21">
        <f>+L$1*'Delkostnadsindekser 2023'!H332*'Delkostnadsindekser 2023'!$L332/1000</f>
        <v>0</v>
      </c>
      <c r="N332" s="21">
        <f>+N$1*'Delkostnadsindekser 2023'!I332*'Delkostnadsindekser 2023'!$L332/1000</f>
        <v>0</v>
      </c>
      <c r="P332" s="21">
        <f>+P$1*'Delkostnadsindekser 2023'!J332*'Delkostnadsindekser 2023'!$L332/1000</f>
        <v>0</v>
      </c>
      <c r="R332" s="21">
        <f>+R$1*'Delkostnadsindekser 2023'!C332*'Delkostnadsindekser 2023'!$L332/1000</f>
        <v>0</v>
      </c>
    </row>
    <row r="333" spans="1:18">
      <c r="A333" s="4">
        <v>5413</v>
      </c>
      <c r="B333" s="1" t="s">
        <v>275</v>
      </c>
      <c r="D333" s="21">
        <f>+D$1*'Delkostnadsindekser 2023'!D333*'Delkostnadsindekser 2023'!$L333/1000</f>
        <v>0</v>
      </c>
      <c r="F333" s="21">
        <f>+F$1*'Delkostnadsindekser 2023'!E333*'Delkostnadsindekser 2023'!$L333/1000</f>
        <v>0</v>
      </c>
      <c r="H333" s="21">
        <f>+H$1*'Delkostnadsindekser 2023'!F333*'Delkostnadsindekser 2023'!$L333/1000</f>
        <v>0</v>
      </c>
      <c r="J333" s="21">
        <f>+J$1*'Delkostnadsindekser 2023'!G333*'Delkostnadsindekser 2023'!$L333/1000</f>
        <v>0</v>
      </c>
      <c r="L333" s="21">
        <f>+L$1*'Delkostnadsindekser 2023'!H333*'Delkostnadsindekser 2023'!$L333/1000</f>
        <v>0</v>
      </c>
      <c r="N333" s="21">
        <f>+N$1*'Delkostnadsindekser 2023'!I333*'Delkostnadsindekser 2023'!$L333/1000</f>
        <v>0</v>
      </c>
      <c r="P333" s="21">
        <f>+P$1*'Delkostnadsindekser 2023'!J333*'Delkostnadsindekser 2023'!$L333/1000</f>
        <v>0</v>
      </c>
      <c r="R333" s="21">
        <f>+R$1*'Delkostnadsindekser 2023'!C333*'Delkostnadsindekser 2023'!$L333/1000</f>
        <v>0</v>
      </c>
    </row>
    <row r="334" spans="1:18">
      <c r="A334" s="4">
        <v>5414</v>
      </c>
      <c r="B334" s="1" t="s">
        <v>276</v>
      </c>
      <c r="D334" s="21">
        <f>+D$1*'Delkostnadsindekser 2023'!D334*'Delkostnadsindekser 2023'!$L334/1000</f>
        <v>0</v>
      </c>
      <c r="F334" s="21">
        <f>+F$1*'Delkostnadsindekser 2023'!E334*'Delkostnadsindekser 2023'!$L334/1000</f>
        <v>0</v>
      </c>
      <c r="H334" s="21">
        <f>+H$1*'Delkostnadsindekser 2023'!F334*'Delkostnadsindekser 2023'!$L334/1000</f>
        <v>0</v>
      </c>
      <c r="J334" s="21">
        <f>+J$1*'Delkostnadsindekser 2023'!G334*'Delkostnadsindekser 2023'!$L334/1000</f>
        <v>0</v>
      </c>
      <c r="L334" s="21">
        <f>+L$1*'Delkostnadsindekser 2023'!H334*'Delkostnadsindekser 2023'!$L334/1000</f>
        <v>0</v>
      </c>
      <c r="N334" s="21">
        <f>+N$1*'Delkostnadsindekser 2023'!I334*'Delkostnadsindekser 2023'!$L334/1000</f>
        <v>0</v>
      </c>
      <c r="P334" s="21">
        <f>+P$1*'Delkostnadsindekser 2023'!J334*'Delkostnadsindekser 2023'!$L334/1000</f>
        <v>0</v>
      </c>
      <c r="R334" s="21">
        <f>+R$1*'Delkostnadsindekser 2023'!C334*'Delkostnadsindekser 2023'!$L334/1000</f>
        <v>0</v>
      </c>
    </row>
    <row r="335" spans="1:18">
      <c r="A335" s="4">
        <v>5415</v>
      </c>
      <c r="B335" s="1" t="s">
        <v>277</v>
      </c>
      <c r="D335" s="21">
        <f>+D$1*'Delkostnadsindekser 2023'!D335*'Delkostnadsindekser 2023'!$L335/1000</f>
        <v>0</v>
      </c>
      <c r="F335" s="21">
        <f>+F$1*'Delkostnadsindekser 2023'!E335*'Delkostnadsindekser 2023'!$L335/1000</f>
        <v>0</v>
      </c>
      <c r="H335" s="21">
        <f>+H$1*'Delkostnadsindekser 2023'!F335*'Delkostnadsindekser 2023'!$L335/1000</f>
        <v>0</v>
      </c>
      <c r="J335" s="21">
        <f>+J$1*'Delkostnadsindekser 2023'!G335*'Delkostnadsindekser 2023'!$L335/1000</f>
        <v>0</v>
      </c>
      <c r="L335" s="21">
        <f>+L$1*'Delkostnadsindekser 2023'!H335*'Delkostnadsindekser 2023'!$L335/1000</f>
        <v>0</v>
      </c>
      <c r="N335" s="21">
        <f>+N$1*'Delkostnadsindekser 2023'!I335*'Delkostnadsindekser 2023'!$L335/1000</f>
        <v>0</v>
      </c>
      <c r="P335" s="21">
        <f>+P$1*'Delkostnadsindekser 2023'!J335*'Delkostnadsindekser 2023'!$L335/1000</f>
        <v>0</v>
      </c>
      <c r="R335" s="21">
        <f>+R$1*'Delkostnadsindekser 2023'!C335*'Delkostnadsindekser 2023'!$L335/1000</f>
        <v>0</v>
      </c>
    </row>
    <row r="336" spans="1:18">
      <c r="A336" s="4">
        <v>5416</v>
      </c>
      <c r="B336" s="1" t="s">
        <v>278</v>
      </c>
      <c r="D336" s="21">
        <f>+D$1*'Delkostnadsindekser 2023'!D336*'Delkostnadsindekser 2023'!$L336/1000</f>
        <v>0</v>
      </c>
      <c r="F336" s="21">
        <f>+F$1*'Delkostnadsindekser 2023'!E336*'Delkostnadsindekser 2023'!$L336/1000</f>
        <v>0</v>
      </c>
      <c r="H336" s="21">
        <f>+H$1*'Delkostnadsindekser 2023'!F336*'Delkostnadsindekser 2023'!$L336/1000</f>
        <v>0</v>
      </c>
      <c r="J336" s="21">
        <f>+J$1*'Delkostnadsindekser 2023'!G336*'Delkostnadsindekser 2023'!$L336/1000</f>
        <v>0</v>
      </c>
      <c r="L336" s="21">
        <f>+L$1*'Delkostnadsindekser 2023'!H336*'Delkostnadsindekser 2023'!$L336/1000</f>
        <v>0</v>
      </c>
      <c r="N336" s="21">
        <f>+N$1*'Delkostnadsindekser 2023'!I336*'Delkostnadsindekser 2023'!$L336/1000</f>
        <v>0</v>
      </c>
      <c r="P336" s="21">
        <f>+P$1*'Delkostnadsindekser 2023'!J336*'Delkostnadsindekser 2023'!$L336/1000</f>
        <v>0</v>
      </c>
      <c r="R336" s="21">
        <f>+R$1*'Delkostnadsindekser 2023'!C336*'Delkostnadsindekser 2023'!$L336/1000</f>
        <v>0</v>
      </c>
    </row>
    <row r="337" spans="1:18">
      <c r="A337" s="4">
        <v>5417</v>
      </c>
      <c r="B337" s="1" t="s">
        <v>279</v>
      </c>
      <c r="D337" s="21">
        <f>+D$1*'Delkostnadsindekser 2023'!D337*'Delkostnadsindekser 2023'!$L337/1000</f>
        <v>0</v>
      </c>
      <c r="F337" s="21">
        <f>+F$1*'Delkostnadsindekser 2023'!E337*'Delkostnadsindekser 2023'!$L337/1000</f>
        <v>0</v>
      </c>
      <c r="H337" s="21">
        <f>+H$1*'Delkostnadsindekser 2023'!F337*'Delkostnadsindekser 2023'!$L337/1000</f>
        <v>0</v>
      </c>
      <c r="J337" s="21">
        <f>+J$1*'Delkostnadsindekser 2023'!G337*'Delkostnadsindekser 2023'!$L337/1000</f>
        <v>0</v>
      </c>
      <c r="L337" s="21">
        <f>+L$1*'Delkostnadsindekser 2023'!H337*'Delkostnadsindekser 2023'!$L337/1000</f>
        <v>0</v>
      </c>
      <c r="N337" s="21">
        <f>+N$1*'Delkostnadsindekser 2023'!I337*'Delkostnadsindekser 2023'!$L337/1000</f>
        <v>0</v>
      </c>
      <c r="P337" s="21">
        <f>+P$1*'Delkostnadsindekser 2023'!J337*'Delkostnadsindekser 2023'!$L337/1000</f>
        <v>0</v>
      </c>
      <c r="R337" s="21">
        <f>+R$1*'Delkostnadsindekser 2023'!C337*'Delkostnadsindekser 2023'!$L337/1000</f>
        <v>0</v>
      </c>
    </row>
    <row r="338" spans="1:18">
      <c r="A338" s="4">
        <v>5418</v>
      </c>
      <c r="B338" s="1" t="s">
        <v>280</v>
      </c>
      <c r="D338" s="21">
        <f>+D$1*'Delkostnadsindekser 2023'!D338*'Delkostnadsindekser 2023'!$L338/1000</f>
        <v>0</v>
      </c>
      <c r="F338" s="21">
        <f>+F$1*'Delkostnadsindekser 2023'!E338*'Delkostnadsindekser 2023'!$L338/1000</f>
        <v>0</v>
      </c>
      <c r="H338" s="21">
        <f>+H$1*'Delkostnadsindekser 2023'!F338*'Delkostnadsindekser 2023'!$L338/1000</f>
        <v>0</v>
      </c>
      <c r="J338" s="21">
        <f>+J$1*'Delkostnadsindekser 2023'!G338*'Delkostnadsindekser 2023'!$L338/1000</f>
        <v>0</v>
      </c>
      <c r="L338" s="21">
        <f>+L$1*'Delkostnadsindekser 2023'!H338*'Delkostnadsindekser 2023'!$L338/1000</f>
        <v>0</v>
      </c>
      <c r="N338" s="21">
        <f>+N$1*'Delkostnadsindekser 2023'!I338*'Delkostnadsindekser 2023'!$L338/1000</f>
        <v>0</v>
      </c>
      <c r="P338" s="21">
        <f>+P$1*'Delkostnadsindekser 2023'!J338*'Delkostnadsindekser 2023'!$L338/1000</f>
        <v>0</v>
      </c>
      <c r="R338" s="21">
        <f>+R$1*'Delkostnadsindekser 2023'!C338*'Delkostnadsindekser 2023'!$L338/1000</f>
        <v>0</v>
      </c>
    </row>
    <row r="339" spans="1:18">
      <c r="A339" s="4">
        <v>5419</v>
      </c>
      <c r="B339" s="1" t="s">
        <v>281</v>
      </c>
      <c r="D339" s="21">
        <f>+D$1*'Delkostnadsindekser 2023'!D339*'Delkostnadsindekser 2023'!$L339/1000</f>
        <v>0</v>
      </c>
      <c r="F339" s="21">
        <f>+F$1*'Delkostnadsindekser 2023'!E339*'Delkostnadsindekser 2023'!$L339/1000</f>
        <v>0</v>
      </c>
      <c r="H339" s="21">
        <f>+H$1*'Delkostnadsindekser 2023'!F339*'Delkostnadsindekser 2023'!$L339/1000</f>
        <v>0</v>
      </c>
      <c r="J339" s="21">
        <f>+J$1*'Delkostnadsindekser 2023'!G339*'Delkostnadsindekser 2023'!$L339/1000</f>
        <v>0</v>
      </c>
      <c r="L339" s="21">
        <f>+L$1*'Delkostnadsindekser 2023'!H339*'Delkostnadsindekser 2023'!$L339/1000</f>
        <v>0</v>
      </c>
      <c r="N339" s="21">
        <f>+N$1*'Delkostnadsindekser 2023'!I339*'Delkostnadsindekser 2023'!$L339/1000</f>
        <v>0</v>
      </c>
      <c r="P339" s="21">
        <f>+P$1*'Delkostnadsindekser 2023'!J339*'Delkostnadsindekser 2023'!$L339/1000</f>
        <v>0</v>
      </c>
      <c r="R339" s="21">
        <f>+R$1*'Delkostnadsindekser 2023'!C339*'Delkostnadsindekser 2023'!$L339/1000</f>
        <v>0</v>
      </c>
    </row>
    <row r="340" spans="1:18">
      <c r="A340" s="4">
        <v>5420</v>
      </c>
      <c r="B340" s="1" t="s">
        <v>282</v>
      </c>
      <c r="D340" s="21">
        <f>+D$1*'Delkostnadsindekser 2023'!D340*'Delkostnadsindekser 2023'!$L340/1000</f>
        <v>0</v>
      </c>
      <c r="F340" s="21">
        <f>+F$1*'Delkostnadsindekser 2023'!E340*'Delkostnadsindekser 2023'!$L340/1000</f>
        <v>0</v>
      </c>
      <c r="H340" s="21">
        <f>+H$1*'Delkostnadsindekser 2023'!F340*'Delkostnadsindekser 2023'!$L340/1000</f>
        <v>0</v>
      </c>
      <c r="J340" s="21">
        <f>+J$1*'Delkostnadsindekser 2023'!G340*'Delkostnadsindekser 2023'!$L340/1000</f>
        <v>0</v>
      </c>
      <c r="L340" s="21">
        <f>+L$1*'Delkostnadsindekser 2023'!H340*'Delkostnadsindekser 2023'!$L340/1000</f>
        <v>0</v>
      </c>
      <c r="N340" s="21">
        <f>+N$1*'Delkostnadsindekser 2023'!I340*'Delkostnadsindekser 2023'!$L340/1000</f>
        <v>0</v>
      </c>
      <c r="P340" s="21">
        <f>+P$1*'Delkostnadsindekser 2023'!J340*'Delkostnadsindekser 2023'!$L340/1000</f>
        <v>0</v>
      </c>
      <c r="R340" s="21">
        <f>+R$1*'Delkostnadsindekser 2023'!C340*'Delkostnadsindekser 2023'!$L340/1000</f>
        <v>0</v>
      </c>
    </row>
    <row r="341" spans="1:18">
      <c r="A341" s="4">
        <v>5421</v>
      </c>
      <c r="B341" s="1" t="s">
        <v>391</v>
      </c>
      <c r="D341" s="21">
        <f>+D$1*'Delkostnadsindekser 2023'!D341*'Delkostnadsindekser 2023'!$L341/1000</f>
        <v>0</v>
      </c>
      <c r="F341" s="21">
        <f>+F$1*'Delkostnadsindekser 2023'!E341*'Delkostnadsindekser 2023'!$L341/1000</f>
        <v>0</v>
      </c>
      <c r="H341" s="21">
        <f>+H$1*'Delkostnadsindekser 2023'!F341*'Delkostnadsindekser 2023'!$L341/1000</f>
        <v>0</v>
      </c>
      <c r="J341" s="21">
        <f>+J$1*'Delkostnadsindekser 2023'!G341*'Delkostnadsindekser 2023'!$L341/1000</f>
        <v>0</v>
      </c>
      <c r="L341" s="21">
        <f>+L$1*'Delkostnadsindekser 2023'!H341*'Delkostnadsindekser 2023'!$L341/1000</f>
        <v>0</v>
      </c>
      <c r="N341" s="21">
        <f>+N$1*'Delkostnadsindekser 2023'!I341*'Delkostnadsindekser 2023'!$L341/1000</f>
        <v>0</v>
      </c>
      <c r="P341" s="21">
        <f>+P$1*'Delkostnadsindekser 2023'!J341*'Delkostnadsindekser 2023'!$L341/1000</f>
        <v>0</v>
      </c>
      <c r="R341" s="21">
        <f>+R$1*'Delkostnadsindekser 2023'!C341*'Delkostnadsindekser 2023'!$L341/1000</f>
        <v>0</v>
      </c>
    </row>
    <row r="342" spans="1:18">
      <c r="A342" s="4">
        <v>5422</v>
      </c>
      <c r="B342" s="1" t="s">
        <v>283</v>
      </c>
      <c r="D342" s="21">
        <f>+D$1*'Delkostnadsindekser 2023'!D342*'Delkostnadsindekser 2023'!$L342/1000</f>
        <v>0</v>
      </c>
      <c r="F342" s="21">
        <f>+F$1*'Delkostnadsindekser 2023'!E342*'Delkostnadsindekser 2023'!$L342/1000</f>
        <v>0</v>
      </c>
      <c r="H342" s="21">
        <f>+H$1*'Delkostnadsindekser 2023'!F342*'Delkostnadsindekser 2023'!$L342/1000</f>
        <v>0</v>
      </c>
      <c r="J342" s="21">
        <f>+J$1*'Delkostnadsindekser 2023'!G342*'Delkostnadsindekser 2023'!$L342/1000</f>
        <v>0</v>
      </c>
      <c r="L342" s="21">
        <f>+L$1*'Delkostnadsindekser 2023'!H342*'Delkostnadsindekser 2023'!$L342/1000</f>
        <v>0</v>
      </c>
      <c r="N342" s="21">
        <f>+N$1*'Delkostnadsindekser 2023'!I342*'Delkostnadsindekser 2023'!$L342/1000</f>
        <v>0</v>
      </c>
      <c r="P342" s="21">
        <f>+P$1*'Delkostnadsindekser 2023'!J342*'Delkostnadsindekser 2023'!$L342/1000</f>
        <v>0</v>
      </c>
      <c r="R342" s="21">
        <f>+R$1*'Delkostnadsindekser 2023'!C342*'Delkostnadsindekser 2023'!$L342/1000</f>
        <v>0</v>
      </c>
    </row>
    <row r="343" spans="1:18">
      <c r="A343" s="4">
        <v>5423</v>
      </c>
      <c r="B343" s="1" t="s">
        <v>284</v>
      </c>
      <c r="D343" s="21">
        <f>+D$1*'Delkostnadsindekser 2023'!D343*'Delkostnadsindekser 2023'!$L343/1000</f>
        <v>0</v>
      </c>
      <c r="F343" s="21">
        <f>+F$1*'Delkostnadsindekser 2023'!E343*'Delkostnadsindekser 2023'!$L343/1000</f>
        <v>0</v>
      </c>
      <c r="H343" s="21">
        <f>+H$1*'Delkostnadsindekser 2023'!F343*'Delkostnadsindekser 2023'!$L343/1000</f>
        <v>0</v>
      </c>
      <c r="J343" s="21">
        <f>+J$1*'Delkostnadsindekser 2023'!G343*'Delkostnadsindekser 2023'!$L343/1000</f>
        <v>0</v>
      </c>
      <c r="L343" s="21">
        <f>+L$1*'Delkostnadsindekser 2023'!H343*'Delkostnadsindekser 2023'!$L343/1000</f>
        <v>0</v>
      </c>
      <c r="N343" s="21">
        <f>+N$1*'Delkostnadsindekser 2023'!I343*'Delkostnadsindekser 2023'!$L343/1000</f>
        <v>0</v>
      </c>
      <c r="P343" s="21">
        <f>+P$1*'Delkostnadsindekser 2023'!J343*'Delkostnadsindekser 2023'!$L343/1000</f>
        <v>0</v>
      </c>
      <c r="R343" s="21">
        <f>+R$1*'Delkostnadsindekser 2023'!C343*'Delkostnadsindekser 2023'!$L343/1000</f>
        <v>0</v>
      </c>
    </row>
    <row r="344" spans="1:18">
      <c r="A344" s="4">
        <v>5424</v>
      </c>
      <c r="B344" s="1" t="s">
        <v>285</v>
      </c>
      <c r="D344" s="21">
        <f>+D$1*'Delkostnadsindekser 2023'!D344*'Delkostnadsindekser 2023'!$L344/1000</f>
        <v>0</v>
      </c>
      <c r="F344" s="21">
        <f>+F$1*'Delkostnadsindekser 2023'!E344*'Delkostnadsindekser 2023'!$L344/1000</f>
        <v>0</v>
      </c>
      <c r="H344" s="21">
        <f>+H$1*'Delkostnadsindekser 2023'!F344*'Delkostnadsindekser 2023'!$L344/1000</f>
        <v>0</v>
      </c>
      <c r="J344" s="21">
        <f>+J$1*'Delkostnadsindekser 2023'!G344*'Delkostnadsindekser 2023'!$L344/1000</f>
        <v>0</v>
      </c>
      <c r="L344" s="21">
        <f>+L$1*'Delkostnadsindekser 2023'!H344*'Delkostnadsindekser 2023'!$L344/1000</f>
        <v>0</v>
      </c>
      <c r="N344" s="21">
        <f>+N$1*'Delkostnadsindekser 2023'!I344*'Delkostnadsindekser 2023'!$L344/1000</f>
        <v>0</v>
      </c>
      <c r="P344" s="21">
        <f>+P$1*'Delkostnadsindekser 2023'!J344*'Delkostnadsindekser 2023'!$L344/1000</f>
        <v>0</v>
      </c>
      <c r="R344" s="21">
        <f>+R$1*'Delkostnadsindekser 2023'!C344*'Delkostnadsindekser 2023'!$L344/1000</f>
        <v>0</v>
      </c>
    </row>
    <row r="345" spans="1:18">
      <c r="A345" s="4">
        <v>5425</v>
      </c>
      <c r="B345" s="1" t="s">
        <v>286</v>
      </c>
      <c r="D345" s="21">
        <f>+D$1*'Delkostnadsindekser 2023'!D345*'Delkostnadsindekser 2023'!$L345/1000</f>
        <v>0</v>
      </c>
      <c r="F345" s="21">
        <f>+F$1*'Delkostnadsindekser 2023'!E345*'Delkostnadsindekser 2023'!$L345/1000</f>
        <v>0</v>
      </c>
      <c r="H345" s="21">
        <f>+H$1*'Delkostnadsindekser 2023'!F345*'Delkostnadsindekser 2023'!$L345/1000</f>
        <v>0</v>
      </c>
      <c r="J345" s="21">
        <f>+J$1*'Delkostnadsindekser 2023'!G345*'Delkostnadsindekser 2023'!$L345/1000</f>
        <v>0</v>
      </c>
      <c r="L345" s="21">
        <f>+L$1*'Delkostnadsindekser 2023'!H345*'Delkostnadsindekser 2023'!$L345/1000</f>
        <v>0</v>
      </c>
      <c r="N345" s="21">
        <f>+N$1*'Delkostnadsindekser 2023'!I345*'Delkostnadsindekser 2023'!$L345/1000</f>
        <v>0</v>
      </c>
      <c r="P345" s="21">
        <f>+P$1*'Delkostnadsindekser 2023'!J345*'Delkostnadsindekser 2023'!$L345/1000</f>
        <v>0</v>
      </c>
      <c r="R345" s="21">
        <f>+R$1*'Delkostnadsindekser 2023'!C345*'Delkostnadsindekser 2023'!$L345/1000</f>
        <v>0</v>
      </c>
    </row>
    <row r="346" spans="1:18">
      <c r="A346" s="4">
        <v>5426</v>
      </c>
      <c r="B346" s="1" t="s">
        <v>287</v>
      </c>
      <c r="D346" s="21">
        <f>+D$1*'Delkostnadsindekser 2023'!D346*'Delkostnadsindekser 2023'!$L346/1000</f>
        <v>0</v>
      </c>
      <c r="F346" s="21">
        <f>+F$1*'Delkostnadsindekser 2023'!E346*'Delkostnadsindekser 2023'!$L346/1000</f>
        <v>0</v>
      </c>
      <c r="H346" s="21">
        <f>+H$1*'Delkostnadsindekser 2023'!F346*'Delkostnadsindekser 2023'!$L346/1000</f>
        <v>0</v>
      </c>
      <c r="J346" s="21">
        <f>+J$1*'Delkostnadsindekser 2023'!G346*'Delkostnadsindekser 2023'!$L346/1000</f>
        <v>0</v>
      </c>
      <c r="L346" s="21">
        <f>+L$1*'Delkostnadsindekser 2023'!H346*'Delkostnadsindekser 2023'!$L346/1000</f>
        <v>0</v>
      </c>
      <c r="N346" s="21">
        <f>+N$1*'Delkostnadsindekser 2023'!I346*'Delkostnadsindekser 2023'!$L346/1000</f>
        <v>0</v>
      </c>
      <c r="P346" s="21">
        <f>+P$1*'Delkostnadsindekser 2023'!J346*'Delkostnadsindekser 2023'!$L346/1000</f>
        <v>0</v>
      </c>
      <c r="R346" s="21">
        <f>+R$1*'Delkostnadsindekser 2023'!C346*'Delkostnadsindekser 2023'!$L346/1000</f>
        <v>0</v>
      </c>
    </row>
    <row r="347" spans="1:18">
      <c r="A347" s="4">
        <v>5427</v>
      </c>
      <c r="B347" s="1" t="s">
        <v>288</v>
      </c>
      <c r="D347" s="21">
        <f>+D$1*'Delkostnadsindekser 2023'!D347*'Delkostnadsindekser 2023'!$L347/1000</f>
        <v>0</v>
      </c>
      <c r="F347" s="21">
        <f>+F$1*'Delkostnadsindekser 2023'!E347*'Delkostnadsindekser 2023'!$L347/1000</f>
        <v>0</v>
      </c>
      <c r="H347" s="21">
        <f>+H$1*'Delkostnadsindekser 2023'!F347*'Delkostnadsindekser 2023'!$L347/1000</f>
        <v>0</v>
      </c>
      <c r="J347" s="21">
        <f>+J$1*'Delkostnadsindekser 2023'!G347*'Delkostnadsindekser 2023'!$L347/1000</f>
        <v>0</v>
      </c>
      <c r="L347" s="21">
        <f>+L$1*'Delkostnadsindekser 2023'!H347*'Delkostnadsindekser 2023'!$L347/1000</f>
        <v>0</v>
      </c>
      <c r="N347" s="21">
        <f>+N$1*'Delkostnadsindekser 2023'!I347*'Delkostnadsindekser 2023'!$L347/1000</f>
        <v>0</v>
      </c>
      <c r="P347" s="21">
        <f>+P$1*'Delkostnadsindekser 2023'!J347*'Delkostnadsindekser 2023'!$L347/1000</f>
        <v>0</v>
      </c>
      <c r="R347" s="21">
        <f>+R$1*'Delkostnadsindekser 2023'!C347*'Delkostnadsindekser 2023'!$L347/1000</f>
        <v>0</v>
      </c>
    </row>
    <row r="348" spans="1:18">
      <c r="A348" s="4">
        <v>5428</v>
      </c>
      <c r="B348" s="1" t="s">
        <v>289</v>
      </c>
      <c r="D348" s="21">
        <f>+D$1*'Delkostnadsindekser 2023'!D348*'Delkostnadsindekser 2023'!$L348/1000</f>
        <v>0</v>
      </c>
      <c r="F348" s="21">
        <f>+F$1*'Delkostnadsindekser 2023'!E348*'Delkostnadsindekser 2023'!$L348/1000</f>
        <v>0</v>
      </c>
      <c r="H348" s="21">
        <f>+H$1*'Delkostnadsindekser 2023'!F348*'Delkostnadsindekser 2023'!$L348/1000</f>
        <v>0</v>
      </c>
      <c r="J348" s="21">
        <f>+J$1*'Delkostnadsindekser 2023'!G348*'Delkostnadsindekser 2023'!$L348/1000</f>
        <v>0</v>
      </c>
      <c r="L348" s="21">
        <f>+L$1*'Delkostnadsindekser 2023'!H348*'Delkostnadsindekser 2023'!$L348/1000</f>
        <v>0</v>
      </c>
      <c r="N348" s="21">
        <f>+N$1*'Delkostnadsindekser 2023'!I348*'Delkostnadsindekser 2023'!$L348/1000</f>
        <v>0</v>
      </c>
      <c r="P348" s="21">
        <f>+P$1*'Delkostnadsindekser 2023'!J348*'Delkostnadsindekser 2023'!$L348/1000</f>
        <v>0</v>
      </c>
      <c r="R348" s="21">
        <f>+R$1*'Delkostnadsindekser 2023'!C348*'Delkostnadsindekser 2023'!$L348/1000</f>
        <v>0</v>
      </c>
    </row>
    <row r="349" spans="1:18">
      <c r="A349" s="4">
        <v>5429</v>
      </c>
      <c r="B349" s="1" t="s">
        <v>290</v>
      </c>
      <c r="D349" s="21">
        <f>+D$1*'Delkostnadsindekser 2023'!D349*'Delkostnadsindekser 2023'!$L349/1000</f>
        <v>0</v>
      </c>
      <c r="F349" s="21">
        <f>+F$1*'Delkostnadsindekser 2023'!E349*'Delkostnadsindekser 2023'!$L349/1000</f>
        <v>0</v>
      </c>
      <c r="H349" s="21">
        <f>+H$1*'Delkostnadsindekser 2023'!F349*'Delkostnadsindekser 2023'!$L349/1000</f>
        <v>0</v>
      </c>
      <c r="J349" s="21">
        <f>+J$1*'Delkostnadsindekser 2023'!G349*'Delkostnadsindekser 2023'!$L349/1000</f>
        <v>0</v>
      </c>
      <c r="L349" s="21">
        <f>+L$1*'Delkostnadsindekser 2023'!H349*'Delkostnadsindekser 2023'!$L349/1000</f>
        <v>0</v>
      </c>
      <c r="N349" s="21">
        <f>+N$1*'Delkostnadsindekser 2023'!I349*'Delkostnadsindekser 2023'!$L349/1000</f>
        <v>0</v>
      </c>
      <c r="P349" s="21">
        <f>+P$1*'Delkostnadsindekser 2023'!J349*'Delkostnadsindekser 2023'!$L349/1000</f>
        <v>0</v>
      </c>
      <c r="R349" s="21">
        <f>+R$1*'Delkostnadsindekser 2023'!C349*'Delkostnadsindekser 2023'!$L349/1000</f>
        <v>0</v>
      </c>
    </row>
    <row r="350" spans="1:18">
      <c r="A350" s="4">
        <v>5430</v>
      </c>
      <c r="B350" s="1" t="s">
        <v>293</v>
      </c>
      <c r="D350" s="21">
        <f>+D$1*'Delkostnadsindekser 2023'!D350*'Delkostnadsindekser 2023'!$L350/1000</f>
        <v>0</v>
      </c>
      <c r="F350" s="21">
        <f>+F$1*'Delkostnadsindekser 2023'!E350*'Delkostnadsindekser 2023'!$L350/1000</f>
        <v>0</v>
      </c>
      <c r="H350" s="21">
        <f>+H$1*'Delkostnadsindekser 2023'!F350*'Delkostnadsindekser 2023'!$L350/1000</f>
        <v>0</v>
      </c>
      <c r="J350" s="21">
        <f>+J$1*'Delkostnadsindekser 2023'!G350*'Delkostnadsindekser 2023'!$L350/1000</f>
        <v>0</v>
      </c>
      <c r="L350" s="21">
        <f>+L$1*'Delkostnadsindekser 2023'!H350*'Delkostnadsindekser 2023'!$L350/1000</f>
        <v>0</v>
      </c>
      <c r="N350" s="21">
        <f>+N$1*'Delkostnadsindekser 2023'!I350*'Delkostnadsindekser 2023'!$L350/1000</f>
        <v>0</v>
      </c>
      <c r="P350" s="21">
        <f>+P$1*'Delkostnadsindekser 2023'!J350*'Delkostnadsindekser 2023'!$L350/1000</f>
        <v>0</v>
      </c>
      <c r="R350" s="21">
        <f>+R$1*'Delkostnadsindekser 2023'!C350*'Delkostnadsindekser 2023'!$L350/1000</f>
        <v>0</v>
      </c>
    </row>
    <row r="351" spans="1:18">
      <c r="A351" s="4">
        <v>5432</v>
      </c>
      <c r="B351" s="1" t="s">
        <v>295</v>
      </c>
      <c r="D351" s="21">
        <f>+D$1*'Delkostnadsindekser 2023'!D351*'Delkostnadsindekser 2023'!$L351/1000</f>
        <v>0</v>
      </c>
      <c r="F351" s="21">
        <f>+F$1*'Delkostnadsindekser 2023'!E351*'Delkostnadsindekser 2023'!$L351/1000</f>
        <v>0</v>
      </c>
      <c r="H351" s="21">
        <f>+H$1*'Delkostnadsindekser 2023'!F351*'Delkostnadsindekser 2023'!$L351/1000</f>
        <v>0</v>
      </c>
      <c r="J351" s="21">
        <f>+J$1*'Delkostnadsindekser 2023'!G351*'Delkostnadsindekser 2023'!$L351/1000</f>
        <v>0</v>
      </c>
      <c r="L351" s="21">
        <f>+L$1*'Delkostnadsindekser 2023'!H351*'Delkostnadsindekser 2023'!$L351/1000</f>
        <v>0</v>
      </c>
      <c r="N351" s="21">
        <f>+N$1*'Delkostnadsindekser 2023'!I351*'Delkostnadsindekser 2023'!$L351/1000</f>
        <v>0</v>
      </c>
      <c r="P351" s="21">
        <f>+P$1*'Delkostnadsindekser 2023'!J351*'Delkostnadsindekser 2023'!$L351/1000</f>
        <v>0</v>
      </c>
      <c r="R351" s="21">
        <f>+R$1*'Delkostnadsindekser 2023'!C351*'Delkostnadsindekser 2023'!$L351/1000</f>
        <v>0</v>
      </c>
    </row>
    <row r="352" spans="1:18">
      <c r="A352" s="4">
        <v>5433</v>
      </c>
      <c r="B352" s="1" t="s">
        <v>296</v>
      </c>
      <c r="D352" s="21">
        <f>+D$1*'Delkostnadsindekser 2023'!D352*'Delkostnadsindekser 2023'!$L352/1000</f>
        <v>0</v>
      </c>
      <c r="F352" s="21">
        <f>+F$1*'Delkostnadsindekser 2023'!E352*'Delkostnadsindekser 2023'!$L352/1000</f>
        <v>0</v>
      </c>
      <c r="H352" s="21">
        <f>+H$1*'Delkostnadsindekser 2023'!F352*'Delkostnadsindekser 2023'!$L352/1000</f>
        <v>0</v>
      </c>
      <c r="J352" s="21">
        <f>+J$1*'Delkostnadsindekser 2023'!G352*'Delkostnadsindekser 2023'!$L352/1000</f>
        <v>0</v>
      </c>
      <c r="L352" s="21">
        <f>+L$1*'Delkostnadsindekser 2023'!H352*'Delkostnadsindekser 2023'!$L352/1000</f>
        <v>0</v>
      </c>
      <c r="N352" s="21">
        <f>+N$1*'Delkostnadsindekser 2023'!I352*'Delkostnadsindekser 2023'!$L352/1000</f>
        <v>0</v>
      </c>
      <c r="P352" s="21">
        <f>+P$1*'Delkostnadsindekser 2023'!J352*'Delkostnadsindekser 2023'!$L352/1000</f>
        <v>0</v>
      </c>
      <c r="R352" s="21">
        <f>+R$1*'Delkostnadsindekser 2023'!C352*'Delkostnadsindekser 2023'!$L352/1000</f>
        <v>0</v>
      </c>
    </row>
    <row r="353" spans="1:19">
      <c r="A353" s="4">
        <v>5434</v>
      </c>
      <c r="B353" s="1" t="s">
        <v>297</v>
      </c>
      <c r="D353" s="21">
        <f>+D$1*'Delkostnadsindekser 2023'!D353*'Delkostnadsindekser 2023'!$L353/1000</f>
        <v>0</v>
      </c>
      <c r="F353" s="21">
        <f>+F$1*'Delkostnadsindekser 2023'!E353*'Delkostnadsindekser 2023'!$L353/1000</f>
        <v>0</v>
      </c>
      <c r="H353" s="21">
        <f>+H$1*'Delkostnadsindekser 2023'!F353*'Delkostnadsindekser 2023'!$L353/1000</f>
        <v>0</v>
      </c>
      <c r="J353" s="21">
        <f>+J$1*'Delkostnadsindekser 2023'!G353*'Delkostnadsindekser 2023'!$L353/1000</f>
        <v>0</v>
      </c>
      <c r="L353" s="21">
        <f>+L$1*'Delkostnadsindekser 2023'!H353*'Delkostnadsindekser 2023'!$L353/1000</f>
        <v>0</v>
      </c>
      <c r="N353" s="21">
        <f>+N$1*'Delkostnadsindekser 2023'!I353*'Delkostnadsindekser 2023'!$L353/1000</f>
        <v>0</v>
      </c>
      <c r="P353" s="21">
        <f>+P$1*'Delkostnadsindekser 2023'!J353*'Delkostnadsindekser 2023'!$L353/1000</f>
        <v>0</v>
      </c>
      <c r="R353" s="21">
        <f>+R$1*'Delkostnadsindekser 2023'!C353*'Delkostnadsindekser 2023'!$L353/1000</f>
        <v>0</v>
      </c>
    </row>
    <row r="354" spans="1:19">
      <c r="A354" s="4">
        <v>5435</v>
      </c>
      <c r="B354" s="1" t="s">
        <v>298</v>
      </c>
      <c r="D354" s="21">
        <f>+D$1*'Delkostnadsindekser 2023'!D354*'Delkostnadsindekser 2023'!$L354/1000</f>
        <v>0</v>
      </c>
      <c r="F354" s="21">
        <f>+F$1*'Delkostnadsindekser 2023'!E354*'Delkostnadsindekser 2023'!$L354/1000</f>
        <v>0</v>
      </c>
      <c r="H354" s="21">
        <f>+H$1*'Delkostnadsindekser 2023'!F354*'Delkostnadsindekser 2023'!$L354/1000</f>
        <v>0</v>
      </c>
      <c r="J354" s="21">
        <f>+J$1*'Delkostnadsindekser 2023'!G354*'Delkostnadsindekser 2023'!$L354/1000</f>
        <v>0</v>
      </c>
      <c r="L354" s="21">
        <f>+L$1*'Delkostnadsindekser 2023'!H354*'Delkostnadsindekser 2023'!$L354/1000</f>
        <v>0</v>
      </c>
      <c r="N354" s="21">
        <f>+N$1*'Delkostnadsindekser 2023'!I354*'Delkostnadsindekser 2023'!$L354/1000</f>
        <v>0</v>
      </c>
      <c r="P354" s="21">
        <f>+P$1*'Delkostnadsindekser 2023'!J354*'Delkostnadsindekser 2023'!$L354/1000</f>
        <v>0</v>
      </c>
      <c r="R354" s="21">
        <f>+R$1*'Delkostnadsindekser 2023'!C354*'Delkostnadsindekser 2023'!$L354/1000</f>
        <v>0</v>
      </c>
    </row>
    <row r="355" spans="1:19">
      <c r="A355" s="4">
        <v>5436</v>
      </c>
      <c r="B355" s="1" t="s">
        <v>299</v>
      </c>
      <c r="D355" s="21">
        <f>+D$1*'Delkostnadsindekser 2023'!D355*'Delkostnadsindekser 2023'!$L355/1000</f>
        <v>0</v>
      </c>
      <c r="F355" s="21">
        <f>+F$1*'Delkostnadsindekser 2023'!E355*'Delkostnadsindekser 2023'!$L355/1000</f>
        <v>0</v>
      </c>
      <c r="H355" s="21">
        <f>+H$1*'Delkostnadsindekser 2023'!F355*'Delkostnadsindekser 2023'!$L355/1000</f>
        <v>0</v>
      </c>
      <c r="J355" s="21">
        <f>+J$1*'Delkostnadsindekser 2023'!G355*'Delkostnadsindekser 2023'!$L355/1000</f>
        <v>0</v>
      </c>
      <c r="L355" s="21">
        <f>+L$1*'Delkostnadsindekser 2023'!H355*'Delkostnadsindekser 2023'!$L355/1000</f>
        <v>0</v>
      </c>
      <c r="N355" s="21">
        <f>+N$1*'Delkostnadsindekser 2023'!I355*'Delkostnadsindekser 2023'!$L355/1000</f>
        <v>0</v>
      </c>
      <c r="P355" s="21">
        <f>+P$1*'Delkostnadsindekser 2023'!J355*'Delkostnadsindekser 2023'!$L355/1000</f>
        <v>0</v>
      </c>
      <c r="R355" s="21">
        <f>+R$1*'Delkostnadsindekser 2023'!C355*'Delkostnadsindekser 2023'!$L355/1000</f>
        <v>0</v>
      </c>
    </row>
    <row r="356" spans="1:19">
      <c r="A356" s="4">
        <v>5437</v>
      </c>
      <c r="B356" s="1" t="s">
        <v>300</v>
      </c>
      <c r="D356" s="21">
        <f>+D$1*'Delkostnadsindekser 2023'!D356*'Delkostnadsindekser 2023'!$L356/1000</f>
        <v>0</v>
      </c>
      <c r="F356" s="21">
        <f>+F$1*'Delkostnadsindekser 2023'!E356*'Delkostnadsindekser 2023'!$L356/1000</f>
        <v>0</v>
      </c>
      <c r="H356" s="21">
        <f>+H$1*'Delkostnadsindekser 2023'!F356*'Delkostnadsindekser 2023'!$L356/1000</f>
        <v>0</v>
      </c>
      <c r="J356" s="21">
        <f>+J$1*'Delkostnadsindekser 2023'!G356*'Delkostnadsindekser 2023'!$L356/1000</f>
        <v>0</v>
      </c>
      <c r="L356" s="21">
        <f>+L$1*'Delkostnadsindekser 2023'!H356*'Delkostnadsindekser 2023'!$L356/1000</f>
        <v>0</v>
      </c>
      <c r="N356" s="21">
        <f>+N$1*'Delkostnadsindekser 2023'!I356*'Delkostnadsindekser 2023'!$L356/1000</f>
        <v>0</v>
      </c>
      <c r="P356" s="21">
        <f>+P$1*'Delkostnadsindekser 2023'!J356*'Delkostnadsindekser 2023'!$L356/1000</f>
        <v>0</v>
      </c>
      <c r="R356" s="21">
        <f>+R$1*'Delkostnadsindekser 2023'!C356*'Delkostnadsindekser 2023'!$L356/1000</f>
        <v>0</v>
      </c>
    </row>
    <row r="357" spans="1:19">
      <c r="A357" s="4">
        <v>5438</v>
      </c>
      <c r="B357" s="1" t="s">
        <v>301</v>
      </c>
      <c r="D357" s="21">
        <f>+D$1*'Delkostnadsindekser 2023'!D357*'Delkostnadsindekser 2023'!$L357/1000</f>
        <v>0</v>
      </c>
      <c r="F357" s="21">
        <f>+F$1*'Delkostnadsindekser 2023'!E357*'Delkostnadsindekser 2023'!$L357/1000</f>
        <v>0</v>
      </c>
      <c r="H357" s="21">
        <f>+H$1*'Delkostnadsindekser 2023'!F357*'Delkostnadsindekser 2023'!$L357/1000</f>
        <v>0</v>
      </c>
      <c r="J357" s="21">
        <f>+J$1*'Delkostnadsindekser 2023'!G357*'Delkostnadsindekser 2023'!$L357/1000</f>
        <v>0</v>
      </c>
      <c r="L357" s="21">
        <f>+L$1*'Delkostnadsindekser 2023'!H357*'Delkostnadsindekser 2023'!$L357/1000</f>
        <v>0</v>
      </c>
      <c r="N357" s="21">
        <f>+N$1*'Delkostnadsindekser 2023'!I357*'Delkostnadsindekser 2023'!$L357/1000</f>
        <v>0</v>
      </c>
      <c r="P357" s="21">
        <f>+P$1*'Delkostnadsindekser 2023'!J357*'Delkostnadsindekser 2023'!$L357/1000</f>
        <v>0</v>
      </c>
      <c r="R357" s="21">
        <f>+R$1*'Delkostnadsindekser 2023'!C357*'Delkostnadsindekser 2023'!$L357/1000</f>
        <v>0</v>
      </c>
    </row>
    <row r="358" spans="1:19">
      <c r="A358" s="4">
        <v>5439</v>
      </c>
      <c r="B358" s="1" t="s">
        <v>302</v>
      </c>
      <c r="D358" s="21">
        <f>+D$1*'Delkostnadsindekser 2023'!D358*'Delkostnadsindekser 2023'!$L358/1000</f>
        <v>0</v>
      </c>
      <c r="F358" s="21">
        <f>+F$1*'Delkostnadsindekser 2023'!E358*'Delkostnadsindekser 2023'!$L358/1000</f>
        <v>0</v>
      </c>
      <c r="H358" s="21">
        <f>+H$1*'Delkostnadsindekser 2023'!F358*'Delkostnadsindekser 2023'!$L358/1000</f>
        <v>0</v>
      </c>
      <c r="J358" s="21">
        <f>+J$1*'Delkostnadsindekser 2023'!G358*'Delkostnadsindekser 2023'!$L358/1000</f>
        <v>0</v>
      </c>
      <c r="L358" s="21">
        <f>+L$1*'Delkostnadsindekser 2023'!H358*'Delkostnadsindekser 2023'!$L358/1000</f>
        <v>0</v>
      </c>
      <c r="N358" s="21">
        <f>+N$1*'Delkostnadsindekser 2023'!I358*'Delkostnadsindekser 2023'!$L358/1000</f>
        <v>0</v>
      </c>
      <c r="P358" s="21">
        <f>+P$1*'Delkostnadsindekser 2023'!J358*'Delkostnadsindekser 2023'!$L358/1000</f>
        <v>0</v>
      </c>
      <c r="R358" s="21">
        <f>+R$1*'Delkostnadsindekser 2023'!C358*'Delkostnadsindekser 2023'!$L358/1000</f>
        <v>0</v>
      </c>
    </row>
    <row r="359" spans="1:19">
      <c r="A359" s="4">
        <v>5440</v>
      </c>
      <c r="B359" s="1" t="s">
        <v>303</v>
      </c>
      <c r="D359" s="21">
        <f>+D$1*'Delkostnadsindekser 2023'!D359*'Delkostnadsindekser 2023'!$L359/1000</f>
        <v>0</v>
      </c>
      <c r="F359" s="21">
        <f>+F$1*'Delkostnadsindekser 2023'!E359*'Delkostnadsindekser 2023'!$L359/1000</f>
        <v>0</v>
      </c>
      <c r="H359" s="21">
        <f>+H$1*'Delkostnadsindekser 2023'!F359*'Delkostnadsindekser 2023'!$L359/1000</f>
        <v>0</v>
      </c>
      <c r="J359" s="21">
        <f>+J$1*'Delkostnadsindekser 2023'!G359*'Delkostnadsindekser 2023'!$L359/1000</f>
        <v>0</v>
      </c>
      <c r="L359" s="21">
        <f>+L$1*'Delkostnadsindekser 2023'!H359*'Delkostnadsindekser 2023'!$L359/1000</f>
        <v>0</v>
      </c>
      <c r="N359" s="21">
        <f>+N$1*'Delkostnadsindekser 2023'!I359*'Delkostnadsindekser 2023'!$L359/1000</f>
        <v>0</v>
      </c>
      <c r="P359" s="21">
        <f>+P$1*'Delkostnadsindekser 2023'!J359*'Delkostnadsindekser 2023'!$L359/1000</f>
        <v>0</v>
      </c>
      <c r="R359" s="21">
        <f>+R$1*'Delkostnadsindekser 2023'!C359*'Delkostnadsindekser 2023'!$L359/1000</f>
        <v>0</v>
      </c>
    </row>
    <row r="360" spans="1:19">
      <c r="A360" s="4">
        <v>5441</v>
      </c>
      <c r="B360" s="1" t="s">
        <v>304</v>
      </c>
      <c r="D360" s="21">
        <f>+D$1*'Delkostnadsindekser 2023'!D360*'Delkostnadsindekser 2023'!$L360/1000</f>
        <v>0</v>
      </c>
      <c r="F360" s="21">
        <f>+F$1*'Delkostnadsindekser 2023'!E360*'Delkostnadsindekser 2023'!$L360/1000</f>
        <v>0</v>
      </c>
      <c r="H360" s="21">
        <f>+H$1*'Delkostnadsindekser 2023'!F360*'Delkostnadsindekser 2023'!$L360/1000</f>
        <v>0</v>
      </c>
      <c r="J360" s="21">
        <f>+J$1*'Delkostnadsindekser 2023'!G360*'Delkostnadsindekser 2023'!$L360/1000</f>
        <v>0</v>
      </c>
      <c r="L360" s="21">
        <f>+L$1*'Delkostnadsindekser 2023'!H360*'Delkostnadsindekser 2023'!$L360/1000</f>
        <v>0</v>
      </c>
      <c r="N360" s="21">
        <f>+N$1*'Delkostnadsindekser 2023'!I360*'Delkostnadsindekser 2023'!$L360/1000</f>
        <v>0</v>
      </c>
      <c r="P360" s="21">
        <f>+P$1*'Delkostnadsindekser 2023'!J360*'Delkostnadsindekser 2023'!$L360/1000</f>
        <v>0</v>
      </c>
      <c r="R360" s="21">
        <f>+R$1*'Delkostnadsindekser 2023'!C360*'Delkostnadsindekser 2023'!$L360/1000</f>
        <v>0</v>
      </c>
    </row>
    <row r="361" spans="1:19">
      <c r="A361" s="4">
        <v>5442</v>
      </c>
      <c r="B361" s="1" t="s">
        <v>305</v>
      </c>
      <c r="D361" s="21">
        <f>+D$1*'Delkostnadsindekser 2023'!D361*'Delkostnadsindekser 2023'!$L361/1000</f>
        <v>0</v>
      </c>
      <c r="F361" s="21">
        <f>+F$1*'Delkostnadsindekser 2023'!E361*'Delkostnadsindekser 2023'!$L361/1000</f>
        <v>0</v>
      </c>
      <c r="H361" s="21">
        <f>+H$1*'Delkostnadsindekser 2023'!F361*'Delkostnadsindekser 2023'!$L361/1000</f>
        <v>0</v>
      </c>
      <c r="J361" s="21">
        <f>+J$1*'Delkostnadsindekser 2023'!G361*'Delkostnadsindekser 2023'!$L361/1000</f>
        <v>0</v>
      </c>
      <c r="L361" s="21">
        <f>+L$1*'Delkostnadsindekser 2023'!H361*'Delkostnadsindekser 2023'!$L361/1000</f>
        <v>0</v>
      </c>
      <c r="N361" s="21">
        <f>+N$1*'Delkostnadsindekser 2023'!I361*'Delkostnadsindekser 2023'!$L361/1000</f>
        <v>0</v>
      </c>
      <c r="P361" s="21">
        <f>+P$1*'Delkostnadsindekser 2023'!J361*'Delkostnadsindekser 2023'!$L361/1000</f>
        <v>0</v>
      </c>
      <c r="R361" s="21">
        <f>+R$1*'Delkostnadsindekser 2023'!C361*'Delkostnadsindekser 2023'!$L361/1000</f>
        <v>0</v>
      </c>
    </row>
    <row r="362" spans="1:19">
      <c r="A362" s="4">
        <v>5443</v>
      </c>
      <c r="B362" s="1" t="s">
        <v>306</v>
      </c>
      <c r="D362" s="21">
        <f>+D$1*'Delkostnadsindekser 2023'!D362*'Delkostnadsindekser 2023'!$L362/1000</f>
        <v>0</v>
      </c>
      <c r="F362" s="21">
        <f>+F$1*'Delkostnadsindekser 2023'!E362*'Delkostnadsindekser 2023'!$L362/1000</f>
        <v>0</v>
      </c>
      <c r="H362" s="21">
        <f>+H$1*'Delkostnadsindekser 2023'!F362*'Delkostnadsindekser 2023'!$L362/1000</f>
        <v>0</v>
      </c>
      <c r="J362" s="21">
        <f>+J$1*'Delkostnadsindekser 2023'!G362*'Delkostnadsindekser 2023'!$L362/1000</f>
        <v>0</v>
      </c>
      <c r="L362" s="21">
        <f>+L$1*'Delkostnadsindekser 2023'!H362*'Delkostnadsindekser 2023'!$L362/1000</f>
        <v>0</v>
      </c>
      <c r="N362" s="21">
        <f>+N$1*'Delkostnadsindekser 2023'!I362*'Delkostnadsindekser 2023'!$L362/1000</f>
        <v>0</v>
      </c>
      <c r="P362" s="21">
        <f>+P$1*'Delkostnadsindekser 2023'!J362*'Delkostnadsindekser 2023'!$L362/1000</f>
        <v>0</v>
      </c>
      <c r="R362" s="21">
        <f>+R$1*'Delkostnadsindekser 2023'!C362*'Delkostnadsindekser 2023'!$L362/1000</f>
        <v>0</v>
      </c>
    </row>
    <row r="363" spans="1:19">
      <c r="A363" s="4">
        <v>5444</v>
      </c>
      <c r="B363" s="1" t="s">
        <v>307</v>
      </c>
      <c r="D363" s="21">
        <f>+D$1*'Delkostnadsindekser 2023'!D363*'Delkostnadsindekser 2023'!$L363/1000</f>
        <v>0</v>
      </c>
      <c r="F363" s="21">
        <f>+F$1*'Delkostnadsindekser 2023'!E363*'Delkostnadsindekser 2023'!$L363/1000</f>
        <v>0</v>
      </c>
      <c r="H363" s="21">
        <f>+H$1*'Delkostnadsindekser 2023'!F363*'Delkostnadsindekser 2023'!$L363/1000</f>
        <v>0</v>
      </c>
      <c r="J363" s="21">
        <f>+J$1*'Delkostnadsindekser 2023'!G363*'Delkostnadsindekser 2023'!$L363/1000</f>
        <v>0</v>
      </c>
      <c r="L363" s="21">
        <f>+L$1*'Delkostnadsindekser 2023'!H363*'Delkostnadsindekser 2023'!$L363/1000</f>
        <v>0</v>
      </c>
      <c r="N363" s="21">
        <f>+N$1*'Delkostnadsindekser 2023'!I363*'Delkostnadsindekser 2023'!$L363/1000</f>
        <v>0</v>
      </c>
      <c r="P363" s="21">
        <f>+P$1*'Delkostnadsindekser 2023'!J363*'Delkostnadsindekser 2023'!$L363/1000</f>
        <v>0</v>
      </c>
      <c r="R363" s="21">
        <f>+R$1*'Delkostnadsindekser 2023'!C363*'Delkostnadsindekser 2023'!$L363/1000</f>
        <v>0</v>
      </c>
    </row>
    <row r="364" spans="1:19" ht="13.8" thickBot="1">
      <c r="A364" s="17" t="s">
        <v>316</v>
      </c>
      <c r="B364" s="17"/>
      <c r="C364" s="17"/>
      <c r="D364" s="24">
        <f>SUM(D7:D363)</f>
        <v>0</v>
      </c>
      <c r="E364" s="17"/>
      <c r="F364" s="24">
        <f>SUM(F7:F363)</f>
        <v>0</v>
      </c>
      <c r="G364" s="17"/>
      <c r="H364" s="24">
        <f>SUM(H7:H363)</f>
        <v>0</v>
      </c>
      <c r="I364" s="17"/>
      <c r="J364" s="24">
        <f>SUM(J7:J363)</f>
        <v>0</v>
      </c>
      <c r="K364" s="17"/>
      <c r="L364" s="24">
        <f>SUM(L7:L363)</f>
        <v>0</v>
      </c>
      <c r="M364" s="17"/>
      <c r="N364" s="24">
        <f>SUM(N7:N363)</f>
        <v>0</v>
      </c>
      <c r="O364" s="17"/>
      <c r="P364" s="24">
        <f>SUM(P7:P363)</f>
        <v>0</v>
      </c>
      <c r="Q364" s="17"/>
      <c r="R364" s="24">
        <f>SUM(R7:R363)</f>
        <v>0</v>
      </c>
      <c r="S364" s="17"/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F8DE93290B924CA20853804BC29465" ma:contentTypeVersion="13" ma:contentTypeDescription="Create a new document." ma:contentTypeScope="" ma:versionID="45eb92ff1e911856ce02914cb4df5541">
  <xsd:schema xmlns:xsd="http://www.w3.org/2001/XMLSchema" xmlns:xs="http://www.w3.org/2001/XMLSchema" xmlns:p="http://schemas.microsoft.com/office/2006/metadata/properties" xmlns:ns3="3b8e2fe7-57f7-46eb-a3a7-4565216e3ee9" xmlns:ns4="79413178-3547-4fef-a8b5-ad7ee22e3a1f" targetNamespace="http://schemas.microsoft.com/office/2006/metadata/properties" ma:root="true" ma:fieldsID="706203121090aa711ca163c3ddc648af" ns3:_="" ns4:_="">
    <xsd:import namespace="3b8e2fe7-57f7-46eb-a3a7-4565216e3ee9"/>
    <xsd:import namespace="79413178-3547-4fef-a8b5-ad7ee22e3a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e2fe7-57f7-46eb-a3a7-4565216e3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13178-3547-4fef-a8b5-ad7ee22e3a1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094F02-D604-4EBB-A687-D975CEC425C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E9740F-E60F-4D64-9AE2-EB7DC2886F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8e2fe7-57f7-46eb-a3a7-4565216e3ee9"/>
    <ds:schemaRef ds:uri="79413178-3547-4fef-a8b5-ad7ee22e3a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038364-8D85-47AE-9C23-658A84B76D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Fordeling etter delkostn.nøkkel</vt:lpstr>
      <vt:lpstr>Delkostnadsindekser 2023</vt:lpstr>
      <vt:lpstr>Beregningsark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Børre Stolp</dc:creator>
  <cp:lastModifiedBy>Sigmund Engdal</cp:lastModifiedBy>
  <cp:lastPrinted>2019-10-10T20:22:15Z</cp:lastPrinted>
  <dcterms:created xsi:type="dcterms:W3CDTF">2011-08-26T07:01:02Z</dcterms:created>
  <dcterms:modified xsi:type="dcterms:W3CDTF">2023-10-16T11:05:15Z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0x010100DCF8DE93290B924CA20853804BC29465</vt:lpwstr>
  </property>
</Properties>
</file>