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siskyen-my.sharepoint.com/personal/sigmund_engdal_ks_no/Documents/Dokumenter/is/2025/"/>
    </mc:Choice>
  </mc:AlternateContent>
  <xr:revisionPtr revIDLastSave="227" documentId="8_{E544A0AE-847C-416B-9E91-9EBE0613381A}" xr6:coauthVersionLast="47" xr6:coauthVersionMax="47" xr10:uidLastSave="{626CA1C9-4832-4CA8-B1B5-776BD7758793}"/>
  <bookViews>
    <workbookView xWindow="-120" yWindow="-120" windowWidth="29040" windowHeight="15840" xr2:uid="{755F3B1C-8DFB-4CA7-B73F-EEA14D993EDB}"/>
  </bookViews>
  <sheets>
    <sheet name="Utslag av ny utgiftsutjevning" sheetId="3" r:id="rId1"/>
    <sheet name="Delkostnadsnøkler 2024" sheetId="1" state="hidden" r:id="rId2"/>
    <sheet name="Delkostnadsnøkler nytt inntekts" sheetId="2" state="hidden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3" l="1"/>
  <c r="C34" i="3"/>
  <c r="C32" i="3"/>
  <c r="C26" i="3"/>
  <c r="C24" i="3"/>
  <c r="C22" i="3"/>
  <c r="C20" i="3"/>
  <c r="C18" i="3"/>
  <c r="C16" i="3"/>
  <c r="C14" i="3"/>
  <c r="C12" i="3"/>
  <c r="B7" i="3"/>
  <c r="O7" i="2"/>
  <c r="I5" i="2"/>
  <c r="H5" i="2"/>
  <c r="F5" i="2"/>
  <c r="E5" i="2"/>
  <c r="C5" i="2"/>
  <c r="J4" i="2"/>
  <c r="I4" i="2"/>
  <c r="D4" i="2"/>
  <c r="E4" i="2"/>
  <c r="F4" i="2"/>
  <c r="G4" i="2"/>
  <c r="H4" i="2"/>
  <c r="C4" i="2"/>
  <c r="P373" i="2"/>
  <c r="Q373" i="2"/>
  <c r="M7" i="2"/>
  <c r="N7" i="2" s="1"/>
  <c r="C28" i="3" l="1"/>
  <c r="J5" i="2"/>
  <c r="C7" i="2" l="1"/>
  <c r="D7" i="2" s="1"/>
  <c r="E7" i="2" s="1"/>
  <c r="F7" i="2" s="1"/>
  <c r="G7" i="2" s="1"/>
  <c r="H7" i="2" s="1"/>
  <c r="I7" i="2" s="1"/>
  <c r="J7" i="2" s="1"/>
  <c r="K7" i="2" s="1"/>
  <c r="L7" i="2" s="1"/>
  <c r="C6" i="1"/>
  <c r="D6" i="1" s="1"/>
  <c r="E6" i="1" s="1"/>
  <c r="F6" i="1" s="1"/>
  <c r="G6" i="1" s="1"/>
  <c r="H6" i="1" s="1"/>
  <c r="I6" i="1" s="1"/>
  <c r="J6" i="1" s="1"/>
  <c r="C29" i="3" l="1"/>
  <c r="C36" i="3" s="1"/>
  <c r="C41" i="3" s="1"/>
  <c r="C373" i="2" l="1"/>
</calcChain>
</file>

<file path=xl/sharedStrings.xml><?xml version="1.0" encoding="utf-8"?>
<sst xmlns="http://schemas.openxmlformats.org/spreadsheetml/2006/main" count="785" uniqueCount="408">
  <si>
    <t>Samlet UB pleie og omso(1000 kr):</t>
  </si>
  <si>
    <t>Knr.</t>
  </si>
  <si>
    <t>Kommune</t>
  </si>
  <si>
    <t>SUM</t>
  </si>
  <si>
    <t>Pleie og omsorg</t>
  </si>
  <si>
    <t>Grunnskole</t>
  </si>
  <si>
    <t>Barnehage</t>
  </si>
  <si>
    <t>Kommunehelse</t>
  </si>
  <si>
    <t>Sosial</t>
  </si>
  <si>
    <t>Stipulert utgiftsbehov for 2021, kr pr innbygger: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</si>
  <si>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</si>
  <si>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</si>
  <si>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</si>
  <si>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</si>
  <si>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</si>
  <si>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</si>
  <si>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</si>
  <si>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</si>
  <si>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</si>
  <si>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</si>
  <si>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</si>
  <si>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</si>
  <si>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</si>
  <si>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</si>
  <si>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</si>
  <si>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</si>
  <si>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</si>
  <si>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</si>
  <si>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</si>
  <si>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</si>
  <si>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</si>
  <si>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</si>
  <si>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</si>
  <si>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</si>
  <si>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</si>
  <si>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</si>
  <si>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</si>
  <si>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</si>
  <si>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</si>
  <si>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</si>
  <si>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</si>
  <si>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</si>
  <si>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</si>
  <si>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</si>
  <si>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</si>
  <si>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</si>
  <si>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</si>
  <si>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</si>
  <si>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</si>
  <si>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</si>
  <si>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</si>
  <si>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</si>
  <si>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</si>
  <si>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</si>
  <si>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</si>
  <si>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</si>
  <si>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</si>
  <si>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</si>
  <si>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</si>
  <si>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</si>
  <si>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Haram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</si>
  <si>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</si>
  <si>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</si>
  <si>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</si>
  <si>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</si>
  <si>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</si>
  <si>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</si>
  <si>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</si>
  <si>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</si>
  <si>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</si>
  <si>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</si>
  <si>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</si>
  <si>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</si>
  <si>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</si>
  <si>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</si>
  <si>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</si>
  <si>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</si>
  <si>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</si>
  <si>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</si>
  <si>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</si>
  <si>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</si>
  <si>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</si>
  <si>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</si>
  <si>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</si>
  <si>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</si>
  <si>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</si>
  <si>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</si>
  <si>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</si>
  <si>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</si>
  <si>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</si>
  <si>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</si>
  <si>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</si>
  <si>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</si>
  <si>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</si>
  <si>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</si>
  <si>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</si>
  <si>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</si>
  <si>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</si>
  <si>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</si>
  <si>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</si>
  <si>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</si>
  <si>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</si>
  <si>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</si>
  <si>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</si>
  <si>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</si>
  <si>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Hvaler</t>
  </si>
  <si>
    <t>Råde</t>
  </si>
  <si>
    <t>Våler</t>
  </si>
  <si>
    <t>Skiptvet</t>
  </si>
  <si>
    <t>Indre Østfold</t>
  </si>
  <si>
    <t>Rakkestad</t>
  </si>
  <si>
    <t>Marker</t>
  </si>
  <si>
    <t>Aremark</t>
  </si>
  <si>
    <t>Bærum</t>
  </si>
  <si>
    <t>Asker</t>
  </si>
  <si>
    <t>Lillestrøm</t>
  </si>
  <si>
    <t>Nordre Follo</t>
  </si>
  <si>
    <t>Ullensaker</t>
  </si>
  <si>
    <t>Nesodden</t>
  </si>
  <si>
    <t>Frogn</t>
  </si>
  <si>
    <t>Vestby</t>
  </si>
  <si>
    <t>Ås</t>
  </si>
  <si>
    <t>Enebakk</t>
  </si>
  <si>
    <t>Lørenskog</t>
  </si>
  <si>
    <t>Rælingen</t>
  </si>
  <si>
    <t>Aurskog-Høland</t>
  </si>
  <si>
    <t>Nes</t>
  </si>
  <si>
    <t>Gjerdrum</t>
  </si>
  <si>
    <t>Nittedal</t>
  </si>
  <si>
    <t>Lunner</t>
  </si>
  <si>
    <t>Jevnaker</t>
  </si>
  <si>
    <t>Nannestad</t>
  </si>
  <si>
    <t>Eidsvoll</t>
  </si>
  <si>
    <t>Hurdal</t>
  </si>
  <si>
    <t>Drammen</t>
  </si>
  <si>
    <t>Kongsberg</t>
  </si>
  <si>
    <t>Ringerike</t>
  </si>
  <si>
    <t>Hole</t>
  </si>
  <si>
    <t>Lier</t>
  </si>
  <si>
    <t>Øvre Eiker</t>
  </si>
  <si>
    <t>Modum</t>
  </si>
  <si>
    <t>Krødsherad</t>
  </si>
  <si>
    <t>Flå</t>
  </si>
  <si>
    <t>Nesbyen</t>
  </si>
  <si>
    <t>Gol</t>
  </si>
  <si>
    <t>Hemsedal</t>
  </si>
  <si>
    <t>Ål</t>
  </si>
  <si>
    <t>Hol</t>
  </si>
  <si>
    <t>Sigdal</t>
  </si>
  <si>
    <t>Flesberg</t>
  </si>
  <si>
    <t>Rollag</t>
  </si>
  <si>
    <t>Nore og Uvdal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</si>
  <si>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</si>
  <si>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</si>
  <si>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</si>
  <si>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</si>
  <si>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</si>
  <si>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</si>
  <si>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</si>
  <si>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</si>
  <si>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</si>
  <si>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</si>
  <si>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</si>
  <si>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</si>
  <si>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</si>
  <si>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</si>
  <si>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</si>
  <si>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</si>
  <si>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</si>
  <si>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</si>
  <si>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</si>
  <si>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</si>
  <si>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</si>
  <si>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</si>
  <si>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</si>
  <si>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</si>
  <si>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</si>
  <si>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</si>
  <si>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</si>
  <si>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</si>
  <si>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</si>
  <si>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</si>
  <si>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</si>
  <si>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</si>
  <si>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</si>
  <si>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</si>
  <si>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</si>
  <si>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</si>
  <si>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</si>
  <si>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</si>
  <si>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</si>
  <si>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</si>
  <si>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</si>
  <si>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</si>
  <si>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</si>
  <si>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</si>
  <si>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</si>
  <si>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</si>
  <si>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</si>
  <si>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</si>
  <si>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</si>
  <si>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</si>
  <si>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Færder</t>
  </si>
  <si>
    <t>Porsgrunn</t>
  </si>
  <si>
    <t>Skien</t>
  </si>
  <si>
    <t>Notodden</t>
  </si>
  <si>
    <t>Siljan</t>
  </si>
  <si>
    <t>Bamble</t>
  </si>
  <si>
    <t>Kragerø</t>
  </si>
  <si>
    <t>Drangedal</t>
  </si>
  <si>
    <t>Nome</t>
  </si>
  <si>
    <t>Midt-Telemark</t>
  </si>
  <si>
    <t>Seljord</t>
  </si>
  <si>
    <t>Hjartdal</t>
  </si>
  <si>
    <t>Tinn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</si>
  <si>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</si>
  <si>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</si>
  <si>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</si>
  <si>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</si>
  <si>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</si>
  <si>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</si>
  <si>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</si>
  <si>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</si>
  <si>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</si>
  <si>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</si>
  <si>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</si>
  <si>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</si>
  <si>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</si>
  <si>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</si>
  <si>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</si>
  <si>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</si>
  <si>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</si>
  <si>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</si>
  <si>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</si>
  <si>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</si>
  <si>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
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</si>
  <si>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</si>
  <si>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</si>
  <si>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</si>
  <si>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</si>
  <si>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</si>
  <si>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</si>
  <si>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</si>
  <si>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</si>
  <si>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</si>
  <si>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</si>
  <si>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</si>
  <si>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</si>
  <si>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</si>
  <si>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</si>
  <si>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</si>
  <si>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</si>
  <si>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</si>
  <si>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</si>
  <si>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</si>
  <si>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</si>
  <si>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</si>
  <si>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</si>
  <si>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</si>
  <si>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</si>
  <si>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</si>
  <si>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</si>
  <si>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</si>
  <si>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</si>
  <si>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</si>
  <si>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</si>
  <si>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</si>
  <si>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</si>
  <si>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</si>
  <si>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</si>
  <si>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</si>
  <si>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</si>
  <si>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</si>
  <si>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</si>
  <si>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</si>
  <si>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</si>
  <si>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</si>
  <si>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</si>
  <si>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</si>
  <si>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</si>
  <si>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</si>
  <si>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</si>
  <si>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</si>
  <si>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</si>
  <si>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</si>
  <si>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</si>
  <si>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</si>
  <si>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</si>
  <si>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</si>
  <si>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</si>
  <si>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</si>
  <si>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</si>
  <si>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</si>
  <si>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</si>
  <si>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</si>
  <si>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</si>
  <si>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</si>
  <si>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</si>
  <si>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</si>
  <si>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</si>
  <si>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</si>
  <si>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</si>
  <si>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</si>
  <si>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</si>
  <si>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</si>
  <si>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</si>
  <si>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</si>
  <si>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</si>
  <si>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Snåase-Snåsa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</si>
  <si>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</si>
  <si>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</si>
  <si>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</si>
  <si>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</si>
  <si>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</si>
  <si>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</si>
  <si>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</si>
  <si>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</si>
  <si>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</si>
  <si>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</si>
  <si>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</si>
  <si>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</si>
  <si>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</si>
  <si>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</si>
  <si>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</si>
  <si>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</si>
  <si>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</si>
  <si>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</si>
  <si>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</si>
  <si>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</si>
  <si>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</si>
  <si>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</si>
  <si>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</si>
  <si>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</si>
  <si>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</si>
  <si>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</si>
  <si>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</si>
  <si>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</si>
  <si>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</si>
  <si>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</si>
  <si>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</si>
  <si>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</si>
  <si>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</si>
  <si>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</si>
  <si>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</si>
  <si>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</si>
  <si>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</si>
  <si>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</si>
  <si>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Alta</t>
  </si>
  <si>
    <t>Hammerfest</t>
  </si>
  <si>
    <t>Sør-Varanger</t>
  </si>
  <si>
    <t>Vadsø</t>
  </si>
  <si>
    <t>Karasjok</t>
  </si>
  <si>
    <t>Kautokeino</t>
  </si>
  <si>
    <t>Loppa</t>
  </si>
  <si>
    <t>Hasvik</t>
  </si>
  <si>
    <t>Måsøy</t>
  </si>
  <si>
    <t>Nordkapp</t>
  </si>
  <si>
    <t>Porsanger</t>
  </si>
  <si>
    <t>Lebesby</t>
  </si>
  <si>
    <t>Gamvik</t>
  </si>
  <si>
    <t>Tana</t>
  </si>
  <si>
    <t>Berlevåg</t>
  </si>
  <si>
    <t>Båtsfjord</t>
  </si>
  <si>
    <t>Vardø</t>
  </si>
  <si>
    <t>Nesseby</t>
  </si>
  <si>
    <t>Barnevern</t>
  </si>
  <si>
    <t>Administrasjon</t>
  </si>
  <si>
    <t>Landbruk</t>
  </si>
  <si>
    <t>Avvik</t>
  </si>
  <si>
    <t>kr per</t>
  </si>
  <si>
    <t>innb</t>
  </si>
  <si>
    <t>delkostandsnøkkel</t>
  </si>
  <si>
    <t>til hovedkostandsnøkkel</t>
  </si>
  <si>
    <t>UB per innb</t>
  </si>
  <si>
    <t>og Landbruk</t>
  </si>
  <si>
    <t>UB per innb med justeringer</t>
  </si>
  <si>
    <t>1/2 effekt av nedvekting</t>
  </si>
  <si>
    <t>PU-kriteriet</t>
  </si>
  <si>
    <t>Endring i toppfinansierings-</t>
  </si>
  <si>
    <t>ordningen</t>
  </si>
  <si>
    <t>Stipulert utgiftsbehov for 2024, kr pr innbygger:</t>
  </si>
  <si>
    <t>Utslag som følge av nye delkostandsnøkler</t>
  </si>
  <si>
    <t>Administrasjon og landbruk</t>
  </si>
  <si>
    <t>Kroner per innbygger</t>
  </si>
  <si>
    <t>Flytting av voksenopplæring fra grunnskole til sosial, og inkludere funksjonene 273 og 283 i sosial</t>
  </si>
  <si>
    <t>Samlet nøkkel</t>
  </si>
  <si>
    <t>Avvikle kompensasjon gradert</t>
  </si>
  <si>
    <t>basis i tabell-C</t>
  </si>
  <si>
    <t>Avvikle tabell-C tilskudd kommuner som tapte mest  på gradert basis</t>
  </si>
  <si>
    <t>UB per innb fra 2024</t>
  </si>
  <si>
    <t>Avrundingsdifferanser fra delkostnadsnøkler til samlet kostandsnøkkel</t>
  </si>
  <si>
    <t xml:space="preserve">Samlet </t>
  </si>
  <si>
    <t xml:space="preserve">effekt </t>
  </si>
  <si>
    <t>KDD</t>
  </si>
  <si>
    <t>Endringer i tabell-C</t>
  </si>
  <si>
    <t>Tilbakeført 1/2 part av effekt nedvekting PU</t>
  </si>
  <si>
    <t xml:space="preserve">Anslag </t>
  </si>
  <si>
    <t xml:space="preserve">endringer </t>
  </si>
  <si>
    <t>i toppfinansieringsordningen</t>
  </si>
  <si>
    <t>Samlet utslag av ny kostnadsnøkkel, tabell-C og endret toppfinansieringsordning</t>
  </si>
  <si>
    <t xml:space="preserve">Enkel modell som illustrerer hvordan utgiftsutjevningen, saker med særskilt fordeling (tabell-C) </t>
  </si>
  <si>
    <t xml:space="preserve">og toppfinansieringsordningen for ressurskrevende tjenester ville vært i 2024 med regjeringens </t>
  </si>
  <si>
    <t xml:space="preserve">forslag til nytt inntektssystem sammenlignet meddagens inntektssystem. </t>
  </si>
  <si>
    <t>Tabellen viser utslagene i kroner per innbygger av de foreslåtte endringene.</t>
  </si>
  <si>
    <t>Samlet effekt ny kostnadsnøkkel og tabell-C</t>
  </si>
  <si>
    <t xml:space="preserve">Anslag endringer i toppfinanansieringsordningen </t>
  </si>
  <si>
    <t>Toppfinansieringsordningen for ressurskrevende tjenester (kommer i tillegg til frie inntekter i prognosemodellen)</t>
  </si>
  <si>
    <t>Sum utslag ny kostnadsnøkkel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</si>
</sst>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0000"/>
    <numFmt numFmtId="165" formatCode="_ * #,##0.00_ ;_ * \-#,##0.00_ ;_ * &quot;-&quot;??_ ;_ @_ "/>
    <numFmt numFmtId="166" formatCode="_ * #,##0_ ;_ * \-#,##0_ ;_ * &quot;-&quot;??_ ;_ @_ "/>
    <numFmt numFmtId="167" formatCode="0000"/>
    <numFmt numFmtId="168" formatCode="#,##0.000000"/>
    <numFmt numFmtId="169" formatCode="_ * #,##0.000000_ ;_ * \-#,##0.000000_ ;_ * &quot;-&quot;??_ ;_ @_ 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16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4F48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3" fontId="4" fillId="0" borderId="0" xfId="0" applyNumberFormat="1" applyFont="1"/>
    <xf numFmtId="0" fontId="5" fillId="0" borderId="0" xfId="0" applyFont="1"/>
    <xf numFmtId="164" fontId="4" fillId="0" borderId="0" xfId="0" applyNumberFormat="1" applyFont="1"/>
    <xf numFmtId="166" fontId="4" fillId="0" borderId="0" xfId="1" applyNumberFormat="1" applyFont="1"/>
    <xf numFmtId="167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164" fontId="4" fillId="0" borderId="1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left"/>
    </xf>
    <xf numFmtId="3" fontId="3" fillId="0" borderId="0" xfId="0" applyNumberFormat="1" applyFont="1"/>
    <xf numFmtId="3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168" fontId="3" fillId="0" borderId="0" xfId="0" applyNumberFormat="1" applyFont="1"/>
    <xf numFmtId="167" fontId="3" fillId="2" borderId="0" xfId="0" applyNumberFormat="1" applyFont="1" applyFill="1" applyAlignment="1">
      <alignment horizontal="left"/>
    </xf>
    <xf numFmtId="168" fontId="3" fillId="2" borderId="0" xfId="0" applyNumberFormat="1" applyFont="1" applyFill="1"/>
    <xf numFmtId="167" fontId="4" fillId="0" borderId="0" xfId="0" applyNumberFormat="1" applyFont="1" applyAlignment="1">
      <alignment horizontal="left"/>
    </xf>
    <xf numFmtId="168" fontId="3" fillId="0" borderId="2" xfId="0" applyNumberFormat="1" applyFont="1" applyBorder="1"/>
    <xf numFmtId="3" fontId="6" fillId="0" borderId="0" xfId="0" applyNumberFormat="1" applyFont="1"/>
    <xf numFmtId="164" fontId="6" fillId="0" borderId="0" xfId="0" applyNumberFormat="1" applyFont="1"/>
    <xf numFmtId="166" fontId="6" fillId="0" borderId="0" xfId="1" applyNumberFormat="1" applyFont="1"/>
    <xf numFmtId="164" fontId="6" fillId="0" borderId="1" xfId="0" applyNumberFormat="1" applyFont="1" applyBorder="1"/>
    <xf numFmtId="164" fontId="7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169" fontId="8" fillId="0" borderId="0" xfId="1" applyNumberFormat="1" applyFont="1"/>
    <xf numFmtId="169" fontId="8" fillId="0" borderId="2" xfId="1" applyNumberFormat="1" applyFont="1" applyBorder="1"/>
    <xf numFmtId="169" fontId="0" fillId="0" borderId="0" xfId="0" applyNumberFormat="1"/>
    <xf numFmtId="0" fontId="3" fillId="0" borderId="3" xfId="0" applyFont="1" applyBorder="1" applyAlignment="1">
      <alignment horizontal="center"/>
    </xf>
    <xf numFmtId="166" fontId="3" fillId="0" borderId="0" xfId="2" applyNumberFormat="1" applyFont="1" applyBorder="1" applyAlignment="1">
      <alignment horizontal="center"/>
    </xf>
    <xf numFmtId="166" fontId="3" fillId="0" borderId="1" xfId="2" applyNumberFormat="1" applyFont="1" applyBorder="1" applyAlignment="1">
      <alignment horizontal="center"/>
    </xf>
    <xf numFmtId="3" fontId="3" fillId="0" borderId="2" xfId="0" applyNumberFormat="1" applyFont="1" applyBorder="1"/>
    <xf numFmtId="0" fontId="0" fillId="0" borderId="0" xfId="0" applyAlignment="1">
      <alignment horizontal="center"/>
    </xf>
    <xf numFmtId="0" fontId="9" fillId="0" borderId="0" xfId="0" applyFont="1"/>
    <xf numFmtId="168" fontId="0" fillId="0" borderId="0" xfId="0" applyNumberFormat="1"/>
    <xf numFmtId="0" fontId="10" fillId="3" borderId="0" xfId="0" applyFont="1" applyFill="1" applyAlignment="1">
      <alignment vertical="center"/>
    </xf>
    <xf numFmtId="0" fontId="11" fillId="3" borderId="0" xfId="0" applyFont="1" applyFill="1"/>
    <xf numFmtId="3" fontId="11" fillId="3" borderId="0" xfId="0" applyNumberFormat="1" applyFont="1" applyFill="1"/>
    <xf numFmtId="0" fontId="11" fillId="3" borderId="0" xfId="0" applyFont="1" applyFill="1" applyAlignment="1">
      <alignment wrapText="1"/>
    </xf>
    <xf numFmtId="3" fontId="11" fillId="3" borderId="1" xfId="0" applyNumberFormat="1" applyFont="1" applyFill="1" applyBorder="1" applyAlignment="1">
      <alignment vertical="center" wrapText="1"/>
    </xf>
    <xf numFmtId="3" fontId="11" fillId="3" borderId="1" xfId="0" applyNumberFormat="1" applyFont="1" applyFill="1" applyBorder="1" applyAlignment="1">
      <alignment vertical="center"/>
    </xf>
    <xf numFmtId="0" fontId="2" fillId="4" borderId="0" xfId="0" applyFont="1" applyFill="1"/>
    <xf numFmtId="0" fontId="0" fillId="5" borderId="0" xfId="0" applyFill="1"/>
    <xf numFmtId="0" fontId="11" fillId="3" borderId="0" xfId="0" applyFont="1" applyFill="1" applyAlignment="1">
      <alignment vertical="center"/>
    </xf>
    <xf numFmtId="3" fontId="10" fillId="3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11" fillId="3" borderId="1" xfId="0" applyFont="1" applyFill="1" applyBorder="1"/>
    <xf numFmtId="0" fontId="5" fillId="0" borderId="1" xfId="0" applyFont="1" applyBorder="1"/>
    <xf numFmtId="0" fontId="0" fillId="0" borderId="1" xfId="0" applyBorder="1"/>
    <xf numFmtId="0" fontId="12" fillId="5" borderId="0" xfId="0" applyFont="1" applyFill="1" applyAlignment="1">
      <alignment vertical="center"/>
    </xf>
    <xf numFmtId="0" fontId="13" fillId="5" borderId="4" xfId="0" applyFont="1" applyFill="1" applyBorder="1" applyAlignment="1">
      <alignment vertical="center"/>
    </xf>
    <xf numFmtId="3" fontId="13" fillId="5" borderId="4" xfId="0" applyNumberFormat="1" applyFont="1" applyFill="1" applyBorder="1" applyAlignment="1">
      <alignment vertical="center"/>
    </xf>
    <xf numFmtId="0" fontId="12" fillId="0" borderId="0" xfId="0" applyFont="1"/>
    <xf numFmtId="0" fontId="0" fillId="6" borderId="0" xfId="0" applyFill="1"/>
    <xf numFmtId="0" fontId="2" fillId="6" borderId="0" xfId="0" applyFont="1" applyFill="1"/>
    <xf numFmtId="3" fontId="0" fillId="6" borderId="0" xfId="0" applyNumberFormat="1" applyFill="1"/>
    <xf numFmtId="0" fontId="0" fillId="6" borderId="1" xfId="0" applyFill="1" applyBorder="1" applyAlignment="1">
      <alignment wrapText="1"/>
    </xf>
    <xf numFmtId="3" fontId="0" fillId="6" borderId="1" xfId="0" applyNumberFormat="1" applyFill="1" applyBorder="1" applyAlignment="1">
      <alignment vertical="center"/>
    </xf>
    <xf numFmtId="0" fontId="10" fillId="4" borderId="1" xfId="0" applyFont="1" applyFill="1" applyBorder="1"/>
    <xf numFmtId="3" fontId="10" fillId="4" borderId="1" xfId="0" applyNumberFormat="1" applyFont="1" applyFill="1" applyBorder="1"/>
    <xf numFmtId="0" fontId="12" fillId="4" borderId="0" xfId="0" applyFont="1" applyFill="1" applyAlignment="1">
      <alignment vertical="center"/>
    </xf>
    <xf numFmtId="0" fontId="13" fillId="4" borderId="4" xfId="0" applyFont="1" applyFill="1" applyBorder="1" applyAlignment="1">
      <alignment vertical="center"/>
    </xf>
    <xf numFmtId="3" fontId="13" fillId="4" borderId="4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6" borderId="0" xfId="0" applyFont="1" applyFill="1"/>
    <xf numFmtId="0" fontId="10" fillId="4" borderId="0" xfId="0" applyFont="1" applyFill="1"/>
    <xf numFmtId="3" fontId="11" fillId="3" borderId="0" xfId="0" applyNumberFormat="1" applyFont="1" applyFill="1" applyAlignment="1">
      <alignment vertical="center"/>
    </xf>
    <xf numFmtId="0" fontId="9" fillId="2" borderId="0" xfId="0" applyFont="1" applyFill="1" applyProtection="1">
      <protection locked="0"/>
    </xf>
    <xf numFmtId="0" fontId="9" fillId="2" borderId="0" xfId="0" applyFont="1" applyFill="1" applyAlignment="1">
      <alignment horizontal="center"/>
    </xf>
    <xf numFmtId="0" fontId="0" fillId="0" borderId="0" xfId="0"/>
  </cellXfs>
  <cellStyles count="3">
    <cellStyle name="Komma" xfId="1" builtinId="3"/>
    <cellStyle name="Komma 2" xfId="2" xr:uid="{921C527F-9C8B-4D0F-9980-E7B795106793}"/>
    <cellStyle name="Normal" xfId="0" builtinId="0"/>
  </cellStyles>
  <dxfs count="0"/>
  <tableStyles count="0" defaultTableStyle="TableStyleMedium2" defaultPivotStyle="PivotStyleLight16"/>
  <colors>
    <mruColors>
      <color rgb="FFF4F4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ksiskyen-my.sharepoint.com/personal/sigmund_engdal_ks_no/Documents/Dokumenter/is/2024/dekomponeringutgiftsutjevning2024direkte%20innlagt%20med%20KMD%20n&#248;kkel%20grunnlag.xlsx" TargetMode="External"/><Relationship Id="rId1" Type="http://schemas.openxmlformats.org/officeDocument/2006/relationships/externalLinkPath" Target="/personal/sigmund_engdal_ks_no/Documents/Dokumenter/is/2024/dekomponeringutgiftsutjevning2024direkte%20innlagt%20med%20KMD%20n&#248;kkel%20grunnl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mlet utgiftsutj24"/>
      <sheetName val="skole"/>
      <sheetName val="barn"/>
      <sheetName val="adm"/>
      <sheetName val="plo"/>
      <sheetName val="helse"/>
      <sheetName val="sosial"/>
      <sheetName val="barnevern"/>
      <sheetName val="landbruk"/>
      <sheetName val="skoled"/>
      <sheetName val="skolek"/>
      <sheetName val="sosd"/>
      <sheetName val="sosk"/>
      <sheetName val="held"/>
      <sheetName val="helk"/>
      <sheetName val="plod"/>
      <sheetName val="plok"/>
      <sheetName val="barnd"/>
      <sheetName val="barnk"/>
      <sheetName val="admd"/>
      <sheetName val="admk"/>
      <sheetName val="landd"/>
      <sheetName val="landk"/>
      <sheetName val="vernd"/>
      <sheetName val="vernk"/>
      <sheetName val="krit23"/>
      <sheetName val="data24"/>
      <sheetName val="nøkkel2024"/>
      <sheetName val="Rebergning av sektorvekter 2021"/>
      <sheetName val="KMD Med desimaler"/>
      <sheetName val="KMD Grønt hefte"/>
      <sheetName val="Omvekting PLO"/>
      <sheetName val="Omvekting skole"/>
      <sheetName val="Omvekting administrasjon"/>
      <sheetName val="Omvekting kommunehe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64">
          <cell r="Q364">
            <v>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229C8-F3DB-47E0-A814-0959764426C8}">
  <dimension ref="A2:C42"/>
  <sheetViews>
    <sheetView showGridLines="0" tabSelected="1" topLeftCell="A3" zoomScaleNormal="100" workbookViewId="0">
      <selection activeCell="B30" sqref="B30"/>
    </sheetView>
  </sheetViews>
  <sheetFormatPr baseColWidth="10" defaultRowHeight="14.5" x14ac:dyDescent="0.35"/>
  <cols>
    <col min="2" max="2" width="78.453125" customWidth="1"/>
    <col min="3" max="3" width="14.1796875" customWidth="1"/>
    <col min="4" max="4" width="40.81640625" customWidth="1"/>
  </cols>
  <sheetData>
    <row r="2" spans="1:3" ht="17" x14ac:dyDescent="0.4">
      <c r="A2" s="54" t="s">
        <v>400</v>
      </c>
    </row>
    <row r="3" spans="1:3" ht="17" x14ac:dyDescent="0.4">
      <c r="A3" s="54" t="s">
        <v>401</v>
      </c>
    </row>
    <row r="4" spans="1:3" ht="17" x14ac:dyDescent="0.4">
      <c r="A4" s="54" t="s">
        <v>402</v>
      </c>
    </row>
    <row r="5" spans="1:3" ht="17" x14ac:dyDescent="0.4">
      <c r="A5" s="54" t="s">
        <v>403</v>
      </c>
    </row>
    <row r="7" spans="1:3" s="35" customFormat="1" ht="21" x14ac:dyDescent="0.5">
      <c r="A7" s="70">
        <v>5055</v>
      </c>
      <c r="B7" s="71" t="str">
        <f>VLOOKUP(A7,'Delkostnadsnøkler 2024'!A13:B369,2,FALSE)</f>
        <v>Heim</v>
      </c>
      <c r="C7" s="72"/>
    </row>
    <row r="10" spans="1:3" ht="32" x14ac:dyDescent="0.4">
      <c r="A10" s="65" t="s">
        <v>381</v>
      </c>
      <c r="B10" s="48"/>
      <c r="C10" s="66" t="s">
        <v>383</v>
      </c>
    </row>
    <row r="11" spans="1:3" ht="16" x14ac:dyDescent="0.4">
      <c r="A11" s="38"/>
      <c r="B11" s="38"/>
      <c r="C11" s="38"/>
    </row>
    <row r="12" spans="1:3" ht="16" x14ac:dyDescent="0.4">
      <c r="A12" s="38"/>
      <c r="B12" s="38" t="s">
        <v>4</v>
      </c>
      <c r="C12" s="39">
        <f>(VLOOKUP($A$7,'Delkostnadsnøkler nytt inntekts'!$A$14:$N$370,3,FALSE)-1)*'Delkostnadsnøkler nytt inntekts'!$C$4-(VLOOKUP($A$7,'Delkostnadsnøkler 2024'!$A$13:$L$369,3,FALSE)-1)*'Delkostnadsnøkler 2024'!$C$4</f>
        <v>-1160.6289994756562</v>
      </c>
    </row>
    <row r="13" spans="1:3" ht="16" x14ac:dyDescent="0.4">
      <c r="A13" s="38"/>
      <c r="B13" s="38"/>
      <c r="C13" s="38"/>
    </row>
    <row r="14" spans="1:3" ht="16" x14ac:dyDescent="0.4">
      <c r="A14" s="38"/>
      <c r="B14" s="38" t="s">
        <v>5</v>
      </c>
      <c r="C14" s="39">
        <f>(VLOOKUP($A$7,'Delkostnadsnøkler nytt inntekts'!$A$14:$N$370,4,FALSE)-1)*'Delkostnadsnøkler nytt inntekts'!$D$4-(VLOOKUP($A$7,'Delkostnadsnøkler 2024'!$A$13:$L$369,4,FALSE)-1)*'Delkostnadsnøkler 2024'!$D$4</f>
        <v>429.31291673899659</v>
      </c>
    </row>
    <row r="15" spans="1:3" ht="16" x14ac:dyDescent="0.4">
      <c r="A15" s="38"/>
      <c r="B15" s="38"/>
      <c r="C15" s="38"/>
    </row>
    <row r="16" spans="1:3" ht="16" x14ac:dyDescent="0.4">
      <c r="A16" s="38"/>
      <c r="B16" s="38" t="s">
        <v>6</v>
      </c>
      <c r="C16" s="39">
        <f>(VLOOKUP($A$7,'Delkostnadsnøkler nytt inntekts'!$A$14:$N$370,5,FALSE)-1)*'Delkostnadsnøkler nytt inntekts'!$E$4-(VLOOKUP($A$7,'Delkostnadsnøkler 2024'!$A$13:$L$369,5,FALSE)-1)*'Delkostnadsnøkler 2024'!$E$4</f>
        <v>322.80534526492443</v>
      </c>
    </row>
    <row r="17" spans="1:3" ht="16" x14ac:dyDescent="0.4">
      <c r="A17" s="38"/>
      <c r="B17" s="38"/>
      <c r="C17" s="38"/>
    </row>
    <row r="18" spans="1:3" ht="16" x14ac:dyDescent="0.4">
      <c r="A18" s="38"/>
      <c r="B18" s="38" t="s">
        <v>7</v>
      </c>
      <c r="C18" s="39">
        <f>(VLOOKUP($A$7,'Delkostnadsnøkler nytt inntekts'!$A$14:$N$370,6,FALSE)-1)*'Delkostnadsnøkler nytt inntekts'!$F$4-(VLOOKUP($A$7,'Delkostnadsnøkler 2024'!$A$13:$L$369,6,FALSE)-1)*'Delkostnadsnøkler 2024'!$F$4</f>
        <v>45.226781054329649</v>
      </c>
    </row>
    <row r="19" spans="1:3" ht="16" x14ac:dyDescent="0.4">
      <c r="A19" s="38"/>
      <c r="B19" s="38"/>
      <c r="C19" s="38"/>
    </row>
    <row r="20" spans="1:3" ht="16" x14ac:dyDescent="0.4">
      <c r="A20" s="38"/>
      <c r="B20" s="38" t="s">
        <v>8</v>
      </c>
      <c r="C20" s="39">
        <f>(VLOOKUP($A$7,'Delkostnadsnøkler nytt inntekts'!$A$14:$N$370,7,FALSE)-1)*'Delkostnadsnøkler nytt inntekts'!$G$4-(VLOOKUP($A$7,'Delkostnadsnøkler 2024'!$A$13:$L$369,7,FALSE)-1)*'Delkostnadsnøkler 2024'!$G$4</f>
        <v>-114.54682291561141</v>
      </c>
    </row>
    <row r="21" spans="1:3" ht="16" x14ac:dyDescent="0.4">
      <c r="A21" s="38"/>
      <c r="B21" s="38"/>
      <c r="C21" s="38"/>
    </row>
    <row r="22" spans="1:3" ht="16" x14ac:dyDescent="0.4">
      <c r="A22" s="38"/>
      <c r="B22" s="38" t="s">
        <v>365</v>
      </c>
      <c r="C22" s="39">
        <f>(VLOOKUP($A$7,'Delkostnadsnøkler nytt inntekts'!$A$14:$N$370,8,FALSE)-1)*'Delkostnadsnøkler nytt inntekts'!$H$4-(VLOOKUP($A$7,'Delkostnadsnøkler 2024'!$A$13:$L$369,8,FALSE)-1)*'Delkostnadsnøkler 2024'!$H$4</f>
        <v>61.250698266328982</v>
      </c>
    </row>
    <row r="23" spans="1:3" ht="16" x14ac:dyDescent="0.4">
      <c r="A23" s="38"/>
      <c r="B23" s="38"/>
      <c r="C23" s="38"/>
    </row>
    <row r="24" spans="1:3" ht="16" x14ac:dyDescent="0.4">
      <c r="A24" s="38"/>
      <c r="B24" s="38" t="s">
        <v>382</v>
      </c>
      <c r="C24" s="39">
        <f>(VLOOKUP($A$7,'Delkostnadsnøkler nytt inntekts'!$A$14:$N$370,9,FALSE)-1)*'Delkostnadsnøkler nytt inntekts'!$I$4-(VLOOKUP($A$7,'Delkostnadsnøkler 2024'!$A$13:$L$369,9,FALSE)-1)*'Delkostnadsnøkler 2024'!$I$4-(VLOOKUP($A$7,'Delkostnadsnøkler 2024'!$A$13:$L$369,10,FALSE)-1)*'Delkostnadsnøkler 2024'!$J$4</f>
        <v>302.59198991810791</v>
      </c>
    </row>
    <row r="25" spans="1:3" ht="16" x14ac:dyDescent="0.4">
      <c r="A25" s="38"/>
      <c r="B25" s="38"/>
      <c r="C25" s="38"/>
    </row>
    <row r="26" spans="1:3" ht="32" x14ac:dyDescent="0.4">
      <c r="A26" s="38"/>
      <c r="B26" s="40" t="s">
        <v>384</v>
      </c>
      <c r="C26" s="69">
        <f>(VLOOKUP($A$7,'Delkostnadsnøkler nytt inntekts'!$A$14:$N$370,4,FALSE)-1)*('Delkostnadsnøkler nytt inntekts'!D5-'Delkostnadsnøkler nytt inntekts'!D4)+(VLOOKUP($A$7,'Delkostnadsnøkler nytt inntekts'!$A$14:$N$370,7,FALSE)-1)*('Delkostnadsnøkler nytt inntekts'!G5-'Delkostnadsnøkler nytt inntekts'!G4)</f>
        <v>-278.80336174045487</v>
      </c>
    </row>
    <row r="27" spans="1:3" ht="16" x14ac:dyDescent="0.4">
      <c r="A27" s="38"/>
      <c r="B27" s="38"/>
      <c r="C27" s="38"/>
    </row>
    <row r="28" spans="1:3" ht="16" x14ac:dyDescent="0.4">
      <c r="A28" s="38"/>
      <c r="B28" s="41" t="s">
        <v>390</v>
      </c>
      <c r="C28" s="42">
        <f>(VLOOKUP($A$7,'Delkostnadsnøkler nytt inntekts'!$A$14:$N$370,14,FALSE)-SUM(C12:C26)-C34-C32)</f>
        <v>-18.498637006312208</v>
      </c>
    </row>
    <row r="29" spans="1:3" s="47" customFormat="1" ht="23.25" customHeight="1" x14ac:dyDescent="0.35">
      <c r="A29" s="45"/>
      <c r="B29" s="37" t="s">
        <v>407</v>
      </c>
      <c r="C29" s="46">
        <f>SUM(C12:C28)</f>
        <v>-411.29008989534714</v>
      </c>
    </row>
    <row r="30" spans="1:3" x14ac:dyDescent="0.35">
      <c r="A30" s="55"/>
      <c r="B30" s="55"/>
      <c r="C30" s="55"/>
    </row>
    <row r="31" spans="1:3" ht="16" x14ac:dyDescent="0.4">
      <c r="A31" s="67" t="s">
        <v>394</v>
      </c>
      <c r="B31" s="56"/>
      <c r="C31" s="55"/>
    </row>
    <row r="32" spans="1:3" x14ac:dyDescent="0.35">
      <c r="A32" s="55"/>
      <c r="B32" s="55" t="s">
        <v>395</v>
      </c>
      <c r="C32" s="57">
        <f>VLOOKUP($A$7,'Delkostnadsnøkler nytt inntekts'!$A$14:$N$370,11,FALSE)</f>
        <v>-108.84538061855406</v>
      </c>
    </row>
    <row r="33" spans="1:3" x14ac:dyDescent="0.35">
      <c r="A33" s="55"/>
      <c r="B33" s="55"/>
      <c r="C33" s="55"/>
    </row>
    <row r="34" spans="1:3" x14ac:dyDescent="0.35">
      <c r="A34" s="55"/>
      <c r="B34" s="58" t="s">
        <v>388</v>
      </c>
      <c r="C34" s="59">
        <f>VLOOKUP($A$7,'Delkostnadsnøkler nytt inntekts'!$A$14:$N$370,13,FALSE)</f>
        <v>18.1354705139012</v>
      </c>
    </row>
    <row r="35" spans="1:3" x14ac:dyDescent="0.35">
      <c r="A35" s="44"/>
      <c r="B35" s="44"/>
      <c r="C35" s="44"/>
    </row>
    <row r="36" spans="1:3" s="54" customFormat="1" ht="27.75" customHeight="1" thickBot="1" x14ac:dyDescent="0.45">
      <c r="A36" s="51"/>
      <c r="B36" s="52" t="s">
        <v>404</v>
      </c>
      <c r="C36" s="53">
        <f>+C29+C34+C32</f>
        <v>-502</v>
      </c>
    </row>
    <row r="37" spans="1:3" ht="15" thickTop="1" x14ac:dyDescent="0.35">
      <c r="A37" s="43"/>
      <c r="B37" s="43"/>
      <c r="C37" s="43"/>
    </row>
    <row r="38" spans="1:3" ht="16" x14ac:dyDescent="0.4">
      <c r="A38" s="68" t="s">
        <v>406</v>
      </c>
      <c r="B38" s="43"/>
      <c r="C38" s="43"/>
    </row>
    <row r="39" spans="1:3" ht="16" x14ac:dyDescent="0.4">
      <c r="A39" s="43"/>
      <c r="B39" s="60" t="s">
        <v>405</v>
      </c>
      <c r="C39" s="61">
        <f>(VLOOKUP($A$7,'Delkostnadsnøkler nytt inntekts'!$A$14:$AN$370,15,FALSE))</f>
        <v>-98</v>
      </c>
    </row>
    <row r="40" spans="1:3" x14ac:dyDescent="0.35">
      <c r="A40" s="43"/>
      <c r="B40" s="43"/>
      <c r="C40" s="43"/>
    </row>
    <row r="41" spans="1:3" s="54" customFormat="1" ht="27.75" customHeight="1" thickBot="1" x14ac:dyDescent="0.45">
      <c r="A41" s="62"/>
      <c r="B41" s="63" t="s">
        <v>399</v>
      </c>
      <c r="C41" s="64">
        <f>+C36+C39</f>
        <v>-600</v>
      </c>
    </row>
    <row r="42" spans="1:3" ht="15" thickTop="1" x14ac:dyDescent="0.35"/>
  </sheetData>
  <mergeCells count="1">
    <mergeCell ref="B7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5E1B1-21DD-4C4C-977F-18747CD90EE7}">
  <dimension ref="A1:N375"/>
  <sheetViews>
    <sheetView topLeftCell="A351" workbookViewId="0">
      <selection activeCell="C372" sqref="C372:J372"/>
    </sheetView>
  </sheetViews>
  <sheetFormatPr baseColWidth="10" defaultRowHeight="14.5" x14ac:dyDescent="0.35"/>
  <cols>
    <col min="1" max="1" width="5.26953125" style="3" customWidth="1"/>
    <col min="2" max="2" width="14.1796875" style="3" customWidth="1"/>
    <col min="3" max="3" width="15.81640625" style="3" bestFit="1" customWidth="1"/>
    <col min="4" max="4" width="12.7265625" style="3" bestFit="1" customWidth="1"/>
    <col min="5" max="5" width="13" bestFit="1" customWidth="1"/>
    <col min="6" max="7" width="15.81640625" style="3" bestFit="1" customWidth="1"/>
    <col min="8" max="8" width="12.7265625" style="3" bestFit="1" customWidth="1"/>
    <col min="9" max="10" width="15.81640625" style="3" bestFit="1" customWidth="1"/>
    <col min="11" max="11" width="15.81640625" style="3" customWidth="1"/>
    <col min="12" max="12" width="21" style="3" customWidth="1"/>
  </cols>
  <sheetData>
    <row r="1" spans="1:14" x14ac:dyDescent="0.35">
      <c r="A1" s="1" t="s">
        <v>0</v>
      </c>
      <c r="B1" s="1"/>
      <c r="C1" s="2"/>
      <c r="D1" s="2"/>
      <c r="E1" s="21"/>
      <c r="F1" s="2"/>
      <c r="G1" s="2"/>
      <c r="H1" s="2"/>
      <c r="I1" s="2"/>
      <c r="J1" s="2"/>
      <c r="K1" s="2"/>
      <c r="L1" s="13"/>
    </row>
    <row r="2" spans="1:14" x14ac:dyDescent="0.35">
      <c r="A2" s="1" t="s">
        <v>380</v>
      </c>
      <c r="C2" s="4"/>
      <c r="D2" s="4"/>
      <c r="E2" s="22"/>
      <c r="F2" s="4"/>
      <c r="G2" s="4"/>
      <c r="H2" s="4"/>
      <c r="I2" s="4"/>
      <c r="J2" s="4"/>
      <c r="K2" s="4"/>
    </row>
    <row r="3" spans="1:14" x14ac:dyDescent="0.35">
      <c r="A3" s="1"/>
      <c r="B3" s="1"/>
      <c r="C3" s="4"/>
      <c r="D3" s="4"/>
      <c r="E3" s="22"/>
      <c r="F3" s="4"/>
      <c r="G3" s="4"/>
      <c r="H3" s="4"/>
      <c r="I3" s="4"/>
      <c r="J3" s="4"/>
      <c r="K3" s="4"/>
    </row>
    <row r="4" spans="1:14" x14ac:dyDescent="0.35">
      <c r="A4" s="1"/>
      <c r="B4" s="1" t="s">
        <v>373</v>
      </c>
      <c r="C4" s="5">
        <v>23409.409604300461</v>
      </c>
      <c r="D4" s="5">
        <v>15637.106319572878</v>
      </c>
      <c r="E4" s="23">
        <v>10173.408926698183</v>
      </c>
      <c r="F4" s="5">
        <v>4364.8643383581257</v>
      </c>
      <c r="G4" s="5">
        <v>3459.1119159170489</v>
      </c>
      <c r="H4" s="5">
        <v>2641.5828694586698</v>
      </c>
      <c r="I4" s="5">
        <v>5083.5099994861912</v>
      </c>
      <c r="J4" s="5">
        <v>123.60214782843443</v>
      </c>
      <c r="K4" s="5">
        <v>64892.596121620001</v>
      </c>
    </row>
    <row r="5" spans="1:14" x14ac:dyDescent="0.35">
      <c r="A5" s="6"/>
      <c r="B5" s="7"/>
      <c r="C5" s="8"/>
      <c r="D5" s="8"/>
      <c r="E5" s="24"/>
      <c r="F5" s="8"/>
      <c r="G5" s="8"/>
      <c r="H5" s="8"/>
      <c r="I5" s="8"/>
      <c r="J5" s="8"/>
      <c r="K5" s="8"/>
    </row>
    <row r="6" spans="1:14" x14ac:dyDescent="0.35">
      <c r="A6" s="9">
        <v>1</v>
      </c>
      <c r="B6" s="9">
        <v>2</v>
      </c>
      <c r="C6" s="9">
        <f>+B6+1</f>
        <v>3</v>
      </c>
      <c r="D6" s="9">
        <f t="shared" ref="D6:J6" si="0">+C6+1</f>
        <v>4</v>
      </c>
      <c r="E6" s="9">
        <f t="shared" si="0"/>
        <v>5</v>
      </c>
      <c r="F6" s="9">
        <f t="shared" si="0"/>
        <v>6</v>
      </c>
      <c r="G6" s="9">
        <f t="shared" si="0"/>
        <v>7</v>
      </c>
      <c r="H6" s="9">
        <f t="shared" si="0"/>
        <v>8</v>
      </c>
      <c r="I6" s="9">
        <f t="shared" si="0"/>
        <v>9</v>
      </c>
      <c r="J6" s="9">
        <f t="shared" si="0"/>
        <v>10</v>
      </c>
      <c r="K6" s="9">
        <v>11</v>
      </c>
      <c r="L6" s="30">
        <v>10</v>
      </c>
    </row>
    <row r="7" spans="1:14" x14ac:dyDescent="0.35">
      <c r="A7" s="10"/>
      <c r="B7" s="1"/>
      <c r="C7" s="11"/>
      <c r="D7" s="11"/>
      <c r="E7" s="25"/>
      <c r="F7" s="11"/>
      <c r="G7" s="11"/>
      <c r="H7" s="11"/>
      <c r="I7" s="11"/>
      <c r="J7" s="11"/>
      <c r="K7" s="11"/>
      <c r="L7" s="34" t="s">
        <v>368</v>
      </c>
    </row>
    <row r="8" spans="1:14" x14ac:dyDescent="0.35">
      <c r="A8" s="10"/>
      <c r="B8" s="1"/>
      <c r="C8" s="11" t="s">
        <v>4</v>
      </c>
      <c r="D8" s="11" t="s">
        <v>5</v>
      </c>
      <c r="E8" s="25" t="s">
        <v>6</v>
      </c>
      <c r="F8" s="11" t="s">
        <v>7</v>
      </c>
      <c r="G8" s="11" t="s">
        <v>8</v>
      </c>
      <c r="H8" s="11" t="s">
        <v>365</v>
      </c>
      <c r="I8" s="11" t="s">
        <v>366</v>
      </c>
      <c r="J8" s="11" t="s">
        <v>367</v>
      </c>
      <c r="K8" s="11" t="s">
        <v>385</v>
      </c>
      <c r="L8" s="34" t="s">
        <v>371</v>
      </c>
    </row>
    <row r="9" spans="1:14" x14ac:dyDescent="0.35">
      <c r="A9" s="12" t="s">
        <v>1</v>
      </c>
      <c r="B9" s="13" t="s">
        <v>2</v>
      </c>
      <c r="C9" s="11"/>
      <c r="D9" s="11"/>
      <c r="E9" s="25"/>
      <c r="F9" s="11"/>
      <c r="G9" s="11"/>
      <c r="H9" s="11"/>
      <c r="I9" s="11"/>
      <c r="J9" s="11"/>
      <c r="K9" s="11"/>
      <c r="L9" s="31" t="s">
        <v>372</v>
      </c>
    </row>
    <row r="10" spans="1:14" x14ac:dyDescent="0.35">
      <c r="A10" s="12"/>
      <c r="B10" s="13"/>
      <c r="C10" s="11"/>
      <c r="D10" s="11"/>
      <c r="E10" s="25"/>
      <c r="F10" s="11"/>
      <c r="G10" s="11"/>
      <c r="H10" s="11"/>
      <c r="I10" s="11"/>
      <c r="J10" s="11"/>
      <c r="K10" s="11"/>
      <c r="L10" s="31" t="s">
        <v>369</v>
      </c>
    </row>
    <row r="11" spans="1:14" x14ac:dyDescent="0.35">
      <c r="A11" s="6"/>
      <c r="B11" s="14"/>
      <c r="C11" s="15"/>
      <c r="D11" s="15"/>
      <c r="E11" s="26"/>
      <c r="F11" s="15"/>
      <c r="G11" s="15"/>
      <c r="H11" s="15"/>
      <c r="I11" s="15"/>
      <c r="J11" s="15"/>
      <c r="K11" s="15"/>
      <c r="L11" s="32" t="s">
        <v>370</v>
      </c>
    </row>
    <row r="12" spans="1:14" x14ac:dyDescent="0.35">
      <c r="A12" s="12"/>
      <c r="B12" s="13"/>
    </row>
    <row r="13" spans="1:14" x14ac:dyDescent="0.35">
      <c r="A13" s="12">
        <v>301</v>
      </c>
      <c r="B13" s="12" t="s">
        <v>10</v>
      </c>
      <c r="C13" s="16">
        <v>0.79509121752033607</v>
      </c>
      <c r="D13" s="16">
        <v>0.84527380057853474</v>
      </c>
      <c r="E13" s="27">
        <v>1.0833057684814167</v>
      </c>
      <c r="F13" s="16">
        <v>0.85319869396757464</v>
      </c>
      <c r="G13" s="16">
        <v>1.3948876248066484</v>
      </c>
      <c r="H13" s="16">
        <v>1.1078517647951029</v>
      </c>
      <c r="I13" s="16">
        <v>0.93147411366399102</v>
      </c>
      <c r="J13" s="16">
        <v>6.5430711312090004E-3</v>
      </c>
      <c r="K13" s="16">
        <v>0.91009010999999995</v>
      </c>
      <c r="L13" s="13">
        <v>-4.6728150809149156</v>
      </c>
      <c r="N13" s="36"/>
    </row>
    <row r="14" spans="1:14" x14ac:dyDescent="0.35">
      <c r="A14" s="12">
        <v>1101</v>
      </c>
      <c r="B14" s="12" t="s">
        <v>11</v>
      </c>
      <c r="C14" s="16">
        <v>1.047368760941809</v>
      </c>
      <c r="D14" s="16">
        <v>1.0794111568828586</v>
      </c>
      <c r="E14" s="27">
        <v>0.99940472483170617</v>
      </c>
      <c r="F14" s="16">
        <v>1.0098733309045165</v>
      </c>
      <c r="G14" s="16">
        <v>0.85429891948795023</v>
      </c>
      <c r="H14" s="16">
        <v>0.88860411611901324</v>
      </c>
      <c r="I14" s="16">
        <v>0.98129463376092119</v>
      </c>
      <c r="J14" s="16">
        <v>1.3430533459559655</v>
      </c>
      <c r="K14" s="16">
        <v>1.02367407</v>
      </c>
      <c r="L14" s="13">
        <v>-0.45875137258985887</v>
      </c>
      <c r="N14" s="36"/>
    </row>
    <row r="15" spans="1:14" x14ac:dyDescent="0.35">
      <c r="A15" s="12">
        <v>1103</v>
      </c>
      <c r="B15" s="12" t="s">
        <v>12</v>
      </c>
      <c r="C15" s="16">
        <v>0.84381018298160959</v>
      </c>
      <c r="D15" s="16">
        <v>1.0362679860143265</v>
      </c>
      <c r="E15" s="27">
        <v>1.0775413011657302</v>
      </c>
      <c r="F15" s="16">
        <v>0.9067041640652167</v>
      </c>
      <c r="G15" s="16">
        <v>1.0171608780109422</v>
      </c>
      <c r="H15" s="16">
        <v>1.0577550861382961</v>
      </c>
      <c r="I15" s="16">
        <v>0.93378957820905995</v>
      </c>
      <c r="J15" s="16">
        <v>0.30446030606466951</v>
      </c>
      <c r="K15" s="16">
        <v>0.95499349</v>
      </c>
      <c r="L15" s="13">
        <v>-2.4146277179074787</v>
      </c>
      <c r="N15" s="36"/>
    </row>
    <row r="16" spans="1:14" x14ac:dyDescent="0.35">
      <c r="A16" s="12">
        <v>1106</v>
      </c>
      <c r="B16" s="12" t="s">
        <v>13</v>
      </c>
      <c r="C16" s="16">
        <v>1.0051153706752853</v>
      </c>
      <c r="D16" s="16">
        <v>0.96691914973147575</v>
      </c>
      <c r="E16" s="27">
        <v>0.93952784873226924</v>
      </c>
      <c r="F16" s="16">
        <v>0.93432576302210146</v>
      </c>
      <c r="G16" s="16">
        <v>1.0989487342447264</v>
      </c>
      <c r="H16" s="16">
        <v>0.99854149306425155</v>
      </c>
      <c r="I16" s="16">
        <v>0.94504638790192574</v>
      </c>
      <c r="J16" s="16">
        <v>0.10662066950525921</v>
      </c>
      <c r="K16" s="16">
        <v>0.9791512</v>
      </c>
      <c r="L16" s="13">
        <v>-2.1658722590027537</v>
      </c>
      <c r="N16" s="36"/>
    </row>
    <row r="17" spans="1:14" x14ac:dyDescent="0.35">
      <c r="A17" s="12">
        <v>1108</v>
      </c>
      <c r="B17" s="12" t="s">
        <v>14</v>
      </c>
      <c r="C17" s="16">
        <v>0.80395471157190967</v>
      </c>
      <c r="D17" s="16">
        <v>1.1664959310152327</v>
      </c>
      <c r="E17" s="27">
        <v>1.1919519983254934</v>
      </c>
      <c r="F17" s="16">
        <v>0.92037455806695401</v>
      </c>
      <c r="G17" s="16">
        <v>0.98946886607094853</v>
      </c>
      <c r="H17" s="16">
        <v>1.0714875742154264</v>
      </c>
      <c r="I17" s="16">
        <v>0.9424160545004957</v>
      </c>
      <c r="J17" s="16">
        <v>0.4813001570397451</v>
      </c>
      <c r="K17" s="16">
        <v>0.99094766999999995</v>
      </c>
      <c r="L17" s="13">
        <v>-2.4622363870407753</v>
      </c>
      <c r="N17" s="36"/>
    </row>
    <row r="18" spans="1:14" x14ac:dyDescent="0.35">
      <c r="A18" s="12">
        <v>1111</v>
      </c>
      <c r="B18" s="12" t="s">
        <v>15</v>
      </c>
      <c r="C18" s="16">
        <v>1.2010443921930731</v>
      </c>
      <c r="D18" s="16">
        <v>1.1956494724722442</v>
      </c>
      <c r="E18" s="27">
        <v>0.92955420030210545</v>
      </c>
      <c r="F18" s="16">
        <v>1.2175908457010407</v>
      </c>
      <c r="G18" s="16">
        <v>0.7014136891195687</v>
      </c>
      <c r="H18" s="16">
        <v>0.9814413026282045</v>
      </c>
      <c r="I18" s="16">
        <v>1.273575681450144</v>
      </c>
      <c r="J18" s="16">
        <v>3.2162631356624312</v>
      </c>
      <c r="K18" s="16">
        <v>1.13226732</v>
      </c>
      <c r="L18" s="13">
        <v>1.5752606423557154</v>
      </c>
      <c r="N18" s="36"/>
    </row>
    <row r="19" spans="1:14" x14ac:dyDescent="0.35">
      <c r="A19" s="12">
        <v>1112</v>
      </c>
      <c r="B19" s="12" t="s">
        <v>16</v>
      </c>
      <c r="C19" s="16">
        <v>1.0683267160930512</v>
      </c>
      <c r="D19" s="16">
        <v>1.1925148815874493</v>
      </c>
      <c r="E19" s="27">
        <v>1.0161665534587125</v>
      </c>
      <c r="F19" s="16">
        <v>1.2403414267719766</v>
      </c>
      <c r="G19" s="16">
        <v>0.82566233604902872</v>
      </c>
      <c r="H19" s="16">
        <v>0.82665255619125133</v>
      </c>
      <c r="I19" s="16">
        <v>1.3014059042914425</v>
      </c>
      <c r="J19" s="16">
        <v>3.9787996587266723</v>
      </c>
      <c r="K19" s="16">
        <v>1.10276865</v>
      </c>
      <c r="L19" s="13">
        <v>6.1132256309219883</v>
      </c>
      <c r="N19" s="36"/>
    </row>
    <row r="20" spans="1:14" x14ac:dyDescent="0.35">
      <c r="A20" s="12">
        <v>1114</v>
      </c>
      <c r="B20" s="12" t="s">
        <v>17</v>
      </c>
      <c r="C20" s="16">
        <v>0.93169858936388716</v>
      </c>
      <c r="D20" s="16">
        <v>1.3511095616028994</v>
      </c>
      <c r="E20" s="27">
        <v>0.9647303358955035</v>
      </c>
      <c r="F20" s="16">
        <v>1.2628738781061903</v>
      </c>
      <c r="G20" s="16">
        <v>0.646262620522286</v>
      </c>
      <c r="H20" s="16">
        <v>0.80070098231602072</v>
      </c>
      <c r="I20" s="16">
        <v>1.3571466660545399</v>
      </c>
      <c r="J20" s="16">
        <v>7.334133207326909</v>
      </c>
      <c r="K20" s="16">
        <v>1.0853064400000001</v>
      </c>
      <c r="L20" s="13">
        <v>7.3293488752142366</v>
      </c>
      <c r="N20" s="36"/>
    </row>
    <row r="21" spans="1:14" x14ac:dyDescent="0.35">
      <c r="A21" s="12">
        <v>1119</v>
      </c>
      <c r="B21" s="12" t="s">
        <v>18</v>
      </c>
      <c r="C21" s="16">
        <v>0.8654706226364528</v>
      </c>
      <c r="D21" s="16">
        <v>1.2656225030716624</v>
      </c>
      <c r="E21" s="27">
        <v>1.1317888254202095</v>
      </c>
      <c r="F21" s="16">
        <v>0.96217805156401714</v>
      </c>
      <c r="G21" s="16">
        <v>0.80813755134638343</v>
      </c>
      <c r="H21" s="16">
        <v>1.0911876740391635</v>
      </c>
      <c r="I21" s="16">
        <v>0.97579368482408491</v>
      </c>
      <c r="J21" s="16">
        <v>2.3354573036198927</v>
      </c>
      <c r="K21" s="16">
        <v>1.0276748899999999</v>
      </c>
      <c r="L21" s="13">
        <v>-3.2909635472001355</v>
      </c>
      <c r="N21" s="36"/>
    </row>
    <row r="22" spans="1:14" x14ac:dyDescent="0.35">
      <c r="A22" s="12">
        <v>1120</v>
      </c>
      <c r="B22" s="12" t="s">
        <v>19</v>
      </c>
      <c r="C22" s="16">
        <v>0.80309865435999772</v>
      </c>
      <c r="D22" s="16">
        <v>1.1609747062619116</v>
      </c>
      <c r="E22" s="27">
        <v>1.1792656251178018</v>
      </c>
      <c r="F22" s="16">
        <v>0.92674953067048926</v>
      </c>
      <c r="G22" s="16">
        <v>0.79946700172593022</v>
      </c>
      <c r="H22" s="16">
        <v>1.0453263197855964</v>
      </c>
      <c r="I22" s="16">
        <v>0.97403916478029795</v>
      </c>
      <c r="J22" s="16">
        <v>1.549297530648033</v>
      </c>
      <c r="K22" s="16">
        <v>0.98105752000000002</v>
      </c>
      <c r="L22" s="13">
        <v>-3.0645336832451449</v>
      </c>
      <c r="N22" s="36"/>
    </row>
    <row r="23" spans="1:14" x14ac:dyDescent="0.35">
      <c r="A23" s="12">
        <v>1121</v>
      </c>
      <c r="B23" s="12" t="s">
        <v>20</v>
      </c>
      <c r="C23" s="16">
        <v>0.8395074345775182</v>
      </c>
      <c r="D23" s="16">
        <v>1.1910820266273003</v>
      </c>
      <c r="E23" s="27">
        <v>1.1314156584433916</v>
      </c>
      <c r="F23" s="16">
        <v>0.94452270464673638</v>
      </c>
      <c r="G23" s="16">
        <v>0.81178638682187032</v>
      </c>
      <c r="H23" s="16">
        <v>1.0098665269530767</v>
      </c>
      <c r="I23" s="16">
        <v>0.97281685654993744</v>
      </c>
      <c r="J23" s="16">
        <v>1.3599614719344644</v>
      </c>
      <c r="K23" s="16">
        <v>0.99388829999999995</v>
      </c>
      <c r="L23" s="13">
        <v>-3.6497340858460348</v>
      </c>
      <c r="N23" s="36"/>
    </row>
    <row r="24" spans="1:14" x14ac:dyDescent="0.35">
      <c r="A24" s="12">
        <v>1122</v>
      </c>
      <c r="B24" s="12" t="s">
        <v>21</v>
      </c>
      <c r="C24" s="16">
        <v>0.79896217400057645</v>
      </c>
      <c r="D24" s="16">
        <v>1.3584375344158077</v>
      </c>
      <c r="E24" s="27">
        <v>1.2006201905597222</v>
      </c>
      <c r="F24" s="16">
        <v>0.98569661099299699</v>
      </c>
      <c r="G24" s="16">
        <v>0.79031480785413044</v>
      </c>
      <c r="H24" s="16">
        <v>0.99431642774673801</v>
      </c>
      <c r="I24" s="16">
        <v>1.0078458137381578</v>
      </c>
      <c r="J24" s="16">
        <v>1.3263105675443481</v>
      </c>
      <c r="K24" s="16">
        <v>1.03419466</v>
      </c>
      <c r="L24" s="13">
        <v>1.7935704123683536</v>
      </c>
      <c r="N24" s="36"/>
    </row>
    <row r="25" spans="1:14" x14ac:dyDescent="0.35">
      <c r="A25" s="12">
        <v>1124</v>
      </c>
      <c r="B25" s="12" t="s">
        <v>22</v>
      </c>
      <c r="C25" s="16">
        <v>0.80105671898086406</v>
      </c>
      <c r="D25" s="16">
        <v>1.166300802934912</v>
      </c>
      <c r="E25" s="27">
        <v>1.1915720937934755</v>
      </c>
      <c r="F25" s="16">
        <v>0.92026932102515335</v>
      </c>
      <c r="G25" s="16">
        <v>0.79127994573147931</v>
      </c>
      <c r="H25" s="16">
        <v>0.98205225843382693</v>
      </c>
      <c r="I25" s="16">
        <v>0.9630612105050731</v>
      </c>
      <c r="J25" s="16">
        <v>0.60739857082496107</v>
      </c>
      <c r="K25" s="16">
        <v>0.97743210000000003</v>
      </c>
      <c r="L25" s="13">
        <v>-3.034295779980539</v>
      </c>
      <c r="N25" s="36"/>
    </row>
    <row r="26" spans="1:14" x14ac:dyDescent="0.35">
      <c r="A26" s="12">
        <v>1127</v>
      </c>
      <c r="B26" s="12" t="s">
        <v>23</v>
      </c>
      <c r="C26" s="16">
        <v>0.86058915424553217</v>
      </c>
      <c r="D26" s="16">
        <v>1.1539676947417563</v>
      </c>
      <c r="E26" s="27">
        <v>1.0793979584729585</v>
      </c>
      <c r="F26" s="16">
        <v>0.95985127510996537</v>
      </c>
      <c r="G26" s="16">
        <v>0.76710089877381038</v>
      </c>
      <c r="H26" s="16">
        <v>1.0176577817297305</v>
      </c>
      <c r="I26" s="16">
        <v>1.0011534302396212</v>
      </c>
      <c r="J26" s="16">
        <v>0.68273752598119475</v>
      </c>
      <c r="K26" s="16">
        <v>0.98428965000000002</v>
      </c>
      <c r="L26" s="13">
        <v>-3.7427687894817154</v>
      </c>
      <c r="N26" s="36"/>
    </row>
    <row r="27" spans="1:14" x14ac:dyDescent="0.35">
      <c r="A27" s="12">
        <v>1130</v>
      </c>
      <c r="B27" s="12" t="s">
        <v>24</v>
      </c>
      <c r="C27" s="16">
        <v>0.95002864473659387</v>
      </c>
      <c r="D27" s="16">
        <v>1.1813499203680544</v>
      </c>
      <c r="E27" s="27">
        <v>1.1654644193834969</v>
      </c>
      <c r="F27" s="16">
        <v>0.98888842229673279</v>
      </c>
      <c r="G27" s="16">
        <v>0.82990494782884772</v>
      </c>
      <c r="H27" s="16">
        <v>1.1409572725731503</v>
      </c>
      <c r="I27" s="16">
        <v>0.99477083408826961</v>
      </c>
      <c r="J27" s="16">
        <v>1.2872328303229787</v>
      </c>
      <c r="K27" s="16">
        <v>1.0476278000000001</v>
      </c>
      <c r="L27" s="13">
        <v>-3.0257166886608502</v>
      </c>
      <c r="N27" s="36"/>
    </row>
    <row r="28" spans="1:14" x14ac:dyDescent="0.35">
      <c r="A28" s="12">
        <v>1133</v>
      </c>
      <c r="B28" s="12" t="s">
        <v>25</v>
      </c>
      <c r="C28" s="16">
        <v>1.1352869273165973</v>
      </c>
      <c r="D28" s="16">
        <v>1.2789206424680162</v>
      </c>
      <c r="E28" s="27">
        <v>0.97860400467849384</v>
      </c>
      <c r="F28" s="16">
        <v>1.4545891758523015</v>
      </c>
      <c r="G28" s="16">
        <v>0.7124970759916851</v>
      </c>
      <c r="H28" s="16">
        <v>0.87321644693867362</v>
      </c>
      <c r="I28" s="16">
        <v>1.5006343239531921</v>
      </c>
      <c r="J28" s="16">
        <v>8.654585734648446</v>
      </c>
      <c r="K28" s="16">
        <v>1.1767642700000001</v>
      </c>
      <c r="L28" s="13">
        <v>13.954895456248778</v>
      </c>
      <c r="N28" s="36"/>
    </row>
    <row r="29" spans="1:14" x14ac:dyDescent="0.35">
      <c r="A29" s="12">
        <v>1134</v>
      </c>
      <c r="B29" s="12" t="s">
        <v>26</v>
      </c>
      <c r="C29" s="16">
        <v>1.2281938792845524</v>
      </c>
      <c r="D29" s="16">
        <v>1.2873918791957646</v>
      </c>
      <c r="E29" s="27">
        <v>0.99182021250437102</v>
      </c>
      <c r="F29" s="16">
        <v>1.438807431419824</v>
      </c>
      <c r="G29" s="16">
        <v>0.68370421003140325</v>
      </c>
      <c r="H29" s="16">
        <v>0.79760331002004492</v>
      </c>
      <c r="I29" s="16">
        <v>1.3184795322878258</v>
      </c>
      <c r="J29" s="16">
        <v>6.7798865546406653</v>
      </c>
      <c r="K29" s="16">
        <v>1.1909743699999999</v>
      </c>
      <c r="L29" s="13">
        <v>20.19260231986118</v>
      </c>
      <c r="N29" s="36"/>
    </row>
    <row r="30" spans="1:14" x14ac:dyDescent="0.35">
      <c r="A30" s="12">
        <v>1135</v>
      </c>
      <c r="B30" s="12" t="s">
        <v>27</v>
      </c>
      <c r="C30" s="16">
        <v>1.2799870898166346</v>
      </c>
      <c r="D30" s="16">
        <v>1.0897658388552351</v>
      </c>
      <c r="E30" s="27">
        <v>0.93820031015993366</v>
      </c>
      <c r="F30" s="16">
        <v>1.112720015459971</v>
      </c>
      <c r="G30" s="16">
        <v>0.74168399336487412</v>
      </c>
      <c r="H30" s="16">
        <v>0.92841417082201916</v>
      </c>
      <c r="I30" s="16">
        <v>1.1528196623941871</v>
      </c>
      <c r="J30" s="16">
        <v>1.6278112163673988</v>
      </c>
      <c r="K30" s="16">
        <v>1.11699009</v>
      </c>
      <c r="L30" s="13">
        <v>-1.3290542874647144</v>
      </c>
      <c r="N30" s="36"/>
    </row>
    <row r="31" spans="1:14" x14ac:dyDescent="0.35">
      <c r="A31" s="12">
        <v>1144</v>
      </c>
      <c r="B31" s="12" t="s">
        <v>28</v>
      </c>
      <c r="C31" s="16">
        <v>1.5833627939762975</v>
      </c>
      <c r="D31" s="16">
        <v>1.3930170427738349</v>
      </c>
      <c r="E31" s="27">
        <v>0.97527170225807602</v>
      </c>
      <c r="F31" s="16">
        <v>2.6884385642037492</v>
      </c>
      <c r="G31" s="16">
        <v>0.55204050139849337</v>
      </c>
      <c r="H31" s="16">
        <v>0.61457007026326171</v>
      </c>
      <c r="I31" s="16">
        <v>3.7751431808958853</v>
      </c>
      <c r="J31" s="16">
        <v>2.5286525393624859</v>
      </c>
      <c r="K31" s="16">
        <v>1.59595194</v>
      </c>
      <c r="L31" s="13">
        <v>24.080775536429428</v>
      </c>
      <c r="N31" s="36"/>
    </row>
    <row r="32" spans="1:14" x14ac:dyDescent="0.35">
      <c r="A32" s="12">
        <v>1145</v>
      </c>
      <c r="B32" s="12" t="s">
        <v>29</v>
      </c>
      <c r="C32" s="16">
        <v>1.3806347550026663</v>
      </c>
      <c r="D32" s="16">
        <v>1.1740386938565339</v>
      </c>
      <c r="E32" s="27">
        <v>0.6899252801049337</v>
      </c>
      <c r="F32" s="16">
        <v>1.9326774168412821</v>
      </c>
      <c r="G32" s="16">
        <v>0.62756152842941626</v>
      </c>
      <c r="H32" s="16">
        <v>0.67101373382671103</v>
      </c>
      <c r="I32" s="16">
        <v>2.4864832222885243</v>
      </c>
      <c r="J32" s="16">
        <v>5.1310420622855029</v>
      </c>
      <c r="K32" s="16">
        <v>1.28462236</v>
      </c>
      <c r="L32" s="13">
        <v>11.686776705559168</v>
      </c>
      <c r="N32" s="36"/>
    </row>
    <row r="33" spans="1:14" x14ac:dyDescent="0.35">
      <c r="A33" s="12">
        <v>1146</v>
      </c>
      <c r="B33" s="12" t="s">
        <v>30</v>
      </c>
      <c r="C33" s="16">
        <v>0.93154224741447766</v>
      </c>
      <c r="D33" s="16">
        <v>1.2793470870340564</v>
      </c>
      <c r="E33" s="27">
        <v>1.141573323716597</v>
      </c>
      <c r="F33" s="16">
        <v>1.0700076271042243</v>
      </c>
      <c r="G33" s="16">
        <v>0.65799716625837334</v>
      </c>
      <c r="H33" s="16">
        <v>0.9798330074758691</v>
      </c>
      <c r="I33" s="16">
        <v>1.0164571177736681</v>
      </c>
      <c r="J33" s="16">
        <v>2.7709759743849203</v>
      </c>
      <c r="K33" s="16">
        <v>1.0551954699999999</v>
      </c>
      <c r="L33" s="13">
        <v>4.0382055633613163</v>
      </c>
      <c r="N33" s="36"/>
    </row>
    <row r="34" spans="1:14" x14ac:dyDescent="0.35">
      <c r="A34" s="12">
        <v>1149</v>
      </c>
      <c r="B34" s="12" t="s">
        <v>31</v>
      </c>
      <c r="C34" s="16">
        <v>0.99049002505413919</v>
      </c>
      <c r="D34" s="16">
        <v>1.101474469776714</v>
      </c>
      <c r="E34" s="27">
        <v>1.0273254260784048</v>
      </c>
      <c r="F34" s="16">
        <v>0.96144636709106812</v>
      </c>
      <c r="G34" s="16">
        <v>0.76963831368329427</v>
      </c>
      <c r="H34" s="16">
        <v>1.0122082689559224</v>
      </c>
      <c r="I34" s="16">
        <v>0.94535613242210603</v>
      </c>
      <c r="J34" s="16">
        <v>0.70683049103959827</v>
      </c>
      <c r="K34" s="16">
        <v>1.00603851</v>
      </c>
      <c r="L34" s="13">
        <v>-3.3842111763411822</v>
      </c>
      <c r="N34" s="36"/>
    </row>
    <row r="35" spans="1:14" x14ac:dyDescent="0.35">
      <c r="A35" s="12">
        <v>1151</v>
      </c>
      <c r="B35" s="12" t="s">
        <v>32</v>
      </c>
      <c r="C35" s="16">
        <v>2.1381430389901848</v>
      </c>
      <c r="D35" s="16">
        <v>2.1704593557498866</v>
      </c>
      <c r="E35" s="27">
        <v>0.81739190437871923</v>
      </c>
      <c r="F35" s="16">
        <v>5.2643276245523616</v>
      </c>
      <c r="G35" s="16">
        <v>0.77822922281788776</v>
      </c>
      <c r="H35" s="16">
        <v>0.69554016252200901</v>
      </c>
      <c r="I35" s="16">
        <v>8.2573463075637967</v>
      </c>
      <c r="J35" s="16">
        <v>4.244635090365187</v>
      </c>
      <c r="K35" s="16">
        <v>2.5023519699999999</v>
      </c>
      <c r="L35" s="13">
        <v>67.750338472193107</v>
      </c>
      <c r="N35" s="36"/>
    </row>
    <row r="36" spans="1:14" x14ac:dyDescent="0.35">
      <c r="A36" s="12">
        <v>1160</v>
      </c>
      <c r="B36" s="12" t="s">
        <v>33</v>
      </c>
      <c r="C36" s="16">
        <v>1.0410036350652672</v>
      </c>
      <c r="D36" s="16">
        <v>1.1436483002078035</v>
      </c>
      <c r="E36" s="27">
        <v>0.98524964178362784</v>
      </c>
      <c r="F36" s="16">
        <v>1.092799418253686</v>
      </c>
      <c r="G36" s="16">
        <v>0.6894341544174909</v>
      </c>
      <c r="H36" s="16">
        <v>0.89057126892908967</v>
      </c>
      <c r="I36" s="16">
        <v>1.0512275594774665</v>
      </c>
      <c r="J36" s="16">
        <v>5.096029589316287</v>
      </c>
      <c r="K36" s="16">
        <v>1.0441647300000001</v>
      </c>
      <c r="L36" s="13">
        <v>1.5071227150469895</v>
      </c>
      <c r="N36" s="36"/>
    </row>
    <row r="37" spans="1:14" x14ac:dyDescent="0.35">
      <c r="A37" s="12">
        <v>1505</v>
      </c>
      <c r="B37" s="12" t="s">
        <v>34</v>
      </c>
      <c r="C37" s="16">
        <v>1.0886247484376401</v>
      </c>
      <c r="D37" s="16">
        <v>0.91831810647072709</v>
      </c>
      <c r="E37" s="27">
        <v>0.84216473309595485</v>
      </c>
      <c r="F37" s="16">
        <v>0.9731373372147889</v>
      </c>
      <c r="G37" s="16">
        <v>0.99299960177604985</v>
      </c>
      <c r="H37" s="16">
        <v>1.0269752382850332</v>
      </c>
      <c r="I37" s="16">
        <v>0.95127650106890282</v>
      </c>
      <c r="J37" s="16">
        <v>0.12238035788121503</v>
      </c>
      <c r="K37" s="16">
        <v>0.98095431</v>
      </c>
      <c r="L37" s="13">
        <v>-1.214360359388138</v>
      </c>
      <c r="N37" s="36"/>
    </row>
    <row r="38" spans="1:14" x14ac:dyDescent="0.35">
      <c r="A38" s="12">
        <v>1506</v>
      </c>
      <c r="B38" s="12" t="s">
        <v>35</v>
      </c>
      <c r="C38" s="16">
        <v>1.0988131102556371</v>
      </c>
      <c r="D38" s="16">
        <v>0.98777642180409364</v>
      </c>
      <c r="E38" s="27">
        <v>1.0109907529433226</v>
      </c>
      <c r="F38" s="16">
        <v>1.0226273682501772</v>
      </c>
      <c r="G38" s="16">
        <v>0.84832333852813613</v>
      </c>
      <c r="H38" s="16">
        <v>0.90058114698415059</v>
      </c>
      <c r="I38" s="16">
        <v>0.94905396910050122</v>
      </c>
      <c r="J38" s="16">
        <v>0.82872085196246881</v>
      </c>
      <c r="K38" s="16">
        <v>1.01952347</v>
      </c>
      <c r="L38" s="13">
        <v>1.7794705367655297</v>
      </c>
      <c r="N38" s="36"/>
    </row>
    <row r="39" spans="1:14" x14ac:dyDescent="0.35">
      <c r="A39" s="12">
        <v>1508</v>
      </c>
      <c r="B39" s="12" t="s">
        <v>36</v>
      </c>
      <c r="C39" s="16">
        <v>0.96242318330171084</v>
      </c>
      <c r="D39" s="16">
        <v>1.0044162366667386</v>
      </c>
      <c r="E39" s="27">
        <v>1.0231459058865739</v>
      </c>
      <c r="F39" s="16">
        <v>0.97118884237374781</v>
      </c>
      <c r="G39" s="16">
        <v>0.83424238845485488</v>
      </c>
      <c r="H39" s="16">
        <v>0.89025530229165883</v>
      </c>
      <c r="I39" s="16">
        <v>0.94100110382452651</v>
      </c>
      <c r="J39" s="16">
        <v>6.6831700066456778E-2</v>
      </c>
      <c r="K39" s="16">
        <v>0.96949920000000001</v>
      </c>
      <c r="L39" s="13">
        <v>0.13879210002778564</v>
      </c>
      <c r="N39" s="36"/>
    </row>
    <row r="40" spans="1:14" x14ac:dyDescent="0.35">
      <c r="A40" s="12">
        <v>1511</v>
      </c>
      <c r="B40" s="12" t="s">
        <v>37</v>
      </c>
      <c r="C40" s="16">
        <v>1.6251753841060892</v>
      </c>
      <c r="D40" s="16">
        <v>0.90453575596838898</v>
      </c>
      <c r="E40" s="27">
        <v>0.79679353519658891</v>
      </c>
      <c r="F40" s="16">
        <v>1.4443343817975154</v>
      </c>
      <c r="G40" s="16">
        <v>0.60168946752275276</v>
      </c>
      <c r="H40" s="16">
        <v>0.54763411300693754</v>
      </c>
      <c r="I40" s="16">
        <v>1.3714899688756972</v>
      </c>
      <c r="J40" s="16">
        <v>4.5304773053480645</v>
      </c>
      <c r="K40" s="16">
        <v>1.1968888200000001</v>
      </c>
      <c r="L40" s="13">
        <v>10.182872923076502</v>
      </c>
      <c r="N40" s="36"/>
    </row>
    <row r="41" spans="1:14" x14ac:dyDescent="0.35">
      <c r="A41" s="12">
        <v>1514</v>
      </c>
      <c r="B41" s="12" t="s">
        <v>38</v>
      </c>
      <c r="C41" s="16">
        <v>1.3583842318410704</v>
      </c>
      <c r="D41" s="16">
        <v>1.0300085645053518</v>
      </c>
      <c r="E41" s="27">
        <v>0.93484565742447523</v>
      </c>
      <c r="F41" s="16">
        <v>1.441734414676076</v>
      </c>
      <c r="G41" s="16">
        <v>0.75930633911234424</v>
      </c>
      <c r="H41" s="16">
        <v>0.89352601130346854</v>
      </c>
      <c r="I41" s="16">
        <v>1.4679569581242635</v>
      </c>
      <c r="J41" s="16">
        <v>2.2612989139996684</v>
      </c>
      <c r="K41" s="16">
        <v>1.1781212599999999</v>
      </c>
      <c r="L41" s="13">
        <v>13.754614289828169</v>
      </c>
      <c r="N41" s="36"/>
    </row>
    <row r="42" spans="1:14" x14ac:dyDescent="0.35">
      <c r="A42" s="12">
        <v>1515</v>
      </c>
      <c r="B42" s="12" t="s">
        <v>39</v>
      </c>
      <c r="C42" s="16">
        <v>1.0922219027133329</v>
      </c>
      <c r="D42" s="16">
        <v>1.0535673609727241</v>
      </c>
      <c r="E42" s="27">
        <v>0.94149816248429596</v>
      </c>
      <c r="F42" s="16">
        <v>1.061810511582735</v>
      </c>
      <c r="G42" s="16">
        <v>0.78461687289262461</v>
      </c>
      <c r="H42" s="16">
        <v>0.91225754265492742</v>
      </c>
      <c r="I42" s="16">
        <v>1.0265482618489761</v>
      </c>
      <c r="J42" s="16">
        <v>1.095051741551043</v>
      </c>
      <c r="K42" s="16">
        <v>1.02835996</v>
      </c>
      <c r="L42" s="13">
        <v>-0.67240559836409375</v>
      </c>
      <c r="N42" s="36"/>
    </row>
    <row r="43" spans="1:14" x14ac:dyDescent="0.35">
      <c r="A43" s="12">
        <v>1516</v>
      </c>
      <c r="B43" s="12" t="s">
        <v>40</v>
      </c>
      <c r="C43" s="16">
        <v>1.0433131894111862</v>
      </c>
      <c r="D43" s="16">
        <v>1.0793617003504825</v>
      </c>
      <c r="E43" s="27">
        <v>1.0800211979587482</v>
      </c>
      <c r="F43" s="16">
        <v>1.011849826529075</v>
      </c>
      <c r="G43" s="16">
        <v>0.79835008143939779</v>
      </c>
      <c r="H43" s="16">
        <v>0.89987012705488645</v>
      </c>
      <c r="I43" s="16">
        <v>1.0245343694443687</v>
      </c>
      <c r="J43" s="16">
        <v>0.62990990326000895</v>
      </c>
      <c r="K43" s="16">
        <v>1.03443785</v>
      </c>
      <c r="L43" s="13">
        <v>-2.9190901267279514</v>
      </c>
      <c r="N43" s="36"/>
    </row>
    <row r="44" spans="1:14" x14ac:dyDescent="0.35">
      <c r="A44" s="12">
        <v>1517</v>
      </c>
      <c r="B44" s="12" t="s">
        <v>41</v>
      </c>
      <c r="C44" s="16">
        <v>1.0938422118970967</v>
      </c>
      <c r="D44" s="16">
        <v>1.1739063185459178</v>
      </c>
      <c r="E44" s="27">
        <v>0.99498081027788343</v>
      </c>
      <c r="F44" s="16">
        <v>1.063754908238792</v>
      </c>
      <c r="G44" s="16">
        <v>0.89108180030121165</v>
      </c>
      <c r="H44" s="16">
        <v>1.0638890131960927</v>
      </c>
      <c r="I44" s="16">
        <v>1.0969588187029442</v>
      </c>
      <c r="J44" s="16">
        <v>0.73554353548191709</v>
      </c>
      <c r="K44" s="16">
        <v>1.0831341299999999</v>
      </c>
      <c r="L44" s="13">
        <v>-0.823720811833482</v>
      </c>
      <c r="N44" s="36"/>
    </row>
    <row r="45" spans="1:14" x14ac:dyDescent="0.35">
      <c r="A45" s="12">
        <v>1520</v>
      </c>
      <c r="B45" s="12" t="s">
        <v>42</v>
      </c>
      <c r="C45" s="16">
        <v>1.1020186031944901</v>
      </c>
      <c r="D45" s="16">
        <v>1.0820233391130794</v>
      </c>
      <c r="E45" s="27">
        <v>1.0749844763601124</v>
      </c>
      <c r="F45" s="16">
        <v>1.0828322020124976</v>
      </c>
      <c r="G45" s="16">
        <v>0.74277118633302153</v>
      </c>
      <c r="H45" s="16">
        <v>0.86782741723193191</v>
      </c>
      <c r="I45" s="16">
        <v>1.0075810229564668</v>
      </c>
      <c r="J45" s="16">
        <v>1.9867890420638883</v>
      </c>
      <c r="K45" s="16">
        <v>1.0572943100000001</v>
      </c>
      <c r="L45" s="13">
        <v>1.1951431297934505</v>
      </c>
      <c r="N45" s="36"/>
    </row>
    <row r="46" spans="1:14" x14ac:dyDescent="0.35">
      <c r="A46" s="12">
        <v>1525</v>
      </c>
      <c r="B46" s="12" t="s">
        <v>43</v>
      </c>
      <c r="C46" s="16">
        <v>1.2978410124929145</v>
      </c>
      <c r="D46" s="16">
        <v>0.95735336802352444</v>
      </c>
      <c r="E46" s="27">
        <v>0.84949435845266885</v>
      </c>
      <c r="F46" s="16">
        <v>1.3210011215643551</v>
      </c>
      <c r="G46" s="16">
        <v>0.70053340865676028</v>
      </c>
      <c r="H46" s="16">
        <v>0.69447835394034141</v>
      </c>
      <c r="I46" s="16">
        <v>1.2017808943556108</v>
      </c>
      <c r="J46" s="16">
        <v>2.7458649984662209</v>
      </c>
      <c r="K46" s="16">
        <v>1.0861300300000001</v>
      </c>
      <c r="L46" s="13">
        <v>15.219343085041146</v>
      </c>
      <c r="N46" s="36"/>
    </row>
    <row r="47" spans="1:14" x14ac:dyDescent="0.35">
      <c r="A47" s="12">
        <v>1528</v>
      </c>
      <c r="B47" s="12" t="s">
        <v>44</v>
      </c>
      <c r="C47" s="16">
        <v>1.1229100649417563</v>
      </c>
      <c r="D47" s="16">
        <v>1.0537586961880354</v>
      </c>
      <c r="E47" s="27">
        <v>0.84487467208268241</v>
      </c>
      <c r="F47" s="16">
        <v>1.0733658855655777</v>
      </c>
      <c r="G47" s="16">
        <v>0.75092705696853623</v>
      </c>
      <c r="H47" s="16">
        <v>0.88108463704882423</v>
      </c>
      <c r="I47" s="16">
        <v>1.0386434967003961</v>
      </c>
      <c r="J47" s="16">
        <v>1.4183760461904804</v>
      </c>
      <c r="K47" s="16">
        <v>1.0236443099999999</v>
      </c>
      <c r="L47" s="13">
        <v>1.9186060907327374</v>
      </c>
      <c r="N47" s="36"/>
    </row>
    <row r="48" spans="1:14" x14ac:dyDescent="0.35">
      <c r="A48" s="12">
        <v>1531</v>
      </c>
      <c r="B48" s="12" t="s">
        <v>45</v>
      </c>
      <c r="C48" s="16">
        <v>1.0059967072700509</v>
      </c>
      <c r="D48" s="16">
        <v>1.2204431373267504</v>
      </c>
      <c r="E48" s="27">
        <v>1.1326327500476587</v>
      </c>
      <c r="F48" s="16">
        <v>0.99932184637424903</v>
      </c>
      <c r="G48" s="16">
        <v>0.67308649911130736</v>
      </c>
      <c r="H48" s="16">
        <v>0.89871288352953738</v>
      </c>
      <c r="I48" s="16">
        <v>1.017358873680783</v>
      </c>
      <c r="J48" s="16">
        <v>0.20770015781531109</v>
      </c>
      <c r="K48" s="16">
        <v>1.05425451</v>
      </c>
      <c r="L48" s="13">
        <v>-5.048649638772531</v>
      </c>
      <c r="N48" s="36"/>
    </row>
    <row r="49" spans="1:14" x14ac:dyDescent="0.35">
      <c r="A49" s="12">
        <v>1532</v>
      </c>
      <c r="B49" s="12" t="s">
        <v>46</v>
      </c>
      <c r="C49" s="16">
        <v>0.90728665090622751</v>
      </c>
      <c r="D49" s="16">
        <v>1.2082262663399908</v>
      </c>
      <c r="E49" s="27">
        <v>1.2037943144011372</v>
      </c>
      <c r="F49" s="16">
        <v>1.0259921128276936</v>
      </c>
      <c r="G49" s="16">
        <v>0.64183232875889429</v>
      </c>
      <c r="H49" s="16">
        <v>0.89920423923484938</v>
      </c>
      <c r="I49" s="16">
        <v>1.0371646838146806</v>
      </c>
      <c r="J49" s="16">
        <v>0.56806363234429058</v>
      </c>
      <c r="K49" s="16">
        <v>1.02928496</v>
      </c>
      <c r="L49" s="13">
        <v>-2.38572713933263</v>
      </c>
      <c r="N49" s="36"/>
    </row>
    <row r="50" spans="1:14" x14ac:dyDescent="0.35">
      <c r="A50" s="12">
        <v>1535</v>
      </c>
      <c r="B50" s="12" t="s">
        <v>47</v>
      </c>
      <c r="C50" s="16">
        <v>1.1957950712277188</v>
      </c>
      <c r="D50" s="16">
        <v>1.0249837726670399</v>
      </c>
      <c r="E50" s="27">
        <v>0.8549507967961274</v>
      </c>
      <c r="F50" s="16">
        <v>1.1303296181863707</v>
      </c>
      <c r="G50" s="16">
        <v>0.77542675561138941</v>
      </c>
      <c r="H50" s="16">
        <v>0.88708292314141735</v>
      </c>
      <c r="I50" s="16">
        <v>1.062570817296377</v>
      </c>
      <c r="J50" s="16">
        <v>2.1424110414695581</v>
      </c>
      <c r="K50" s="16">
        <v>1.0532761900000001</v>
      </c>
      <c r="L50" s="13">
        <v>5.7030739975843971</v>
      </c>
      <c r="N50" s="36"/>
    </row>
    <row r="51" spans="1:14" x14ac:dyDescent="0.35">
      <c r="A51" s="12">
        <v>1539</v>
      </c>
      <c r="B51" s="12" t="s">
        <v>48</v>
      </c>
      <c r="C51" s="16">
        <v>1.2971548674406639</v>
      </c>
      <c r="D51" s="16">
        <v>1.0670169145907022</v>
      </c>
      <c r="E51" s="27">
        <v>0.93392401060089658</v>
      </c>
      <c r="F51" s="16">
        <v>1.1529541131423298</v>
      </c>
      <c r="G51" s="16">
        <v>0.70230606649138272</v>
      </c>
      <c r="H51" s="16">
        <v>0.93291479990658999</v>
      </c>
      <c r="I51" s="16">
        <v>1.072928614125469</v>
      </c>
      <c r="J51" s="16">
        <v>2.7319475402183055</v>
      </c>
      <c r="K51" s="16">
        <v>1.1137474999999999</v>
      </c>
      <c r="L51" s="13">
        <v>3.9560303866055619</v>
      </c>
      <c r="N51" s="36"/>
    </row>
    <row r="52" spans="1:14" x14ac:dyDescent="0.35">
      <c r="A52" s="12">
        <v>1547</v>
      </c>
      <c r="B52" s="12" t="s">
        <v>49</v>
      </c>
      <c r="C52" s="16">
        <v>1.0598170564395533</v>
      </c>
      <c r="D52" s="16">
        <v>1.2492296511787253</v>
      </c>
      <c r="E52" s="27">
        <v>0.9553530932296701</v>
      </c>
      <c r="F52" s="16">
        <v>1.2472586930576628</v>
      </c>
      <c r="G52" s="16">
        <v>0.71324307308831547</v>
      </c>
      <c r="H52" s="16">
        <v>1.0383678724944219</v>
      </c>
      <c r="I52" s="16">
        <v>1.2303640220914875</v>
      </c>
      <c r="J52" s="16">
        <v>1.0786844559308668</v>
      </c>
      <c r="K52" s="16">
        <v>1.0959260399999999</v>
      </c>
      <c r="L52" s="13">
        <v>12.126841043243985</v>
      </c>
      <c r="N52" s="36"/>
    </row>
    <row r="53" spans="1:14" x14ac:dyDescent="0.35">
      <c r="A53" s="12">
        <v>1554</v>
      </c>
      <c r="B53" s="12" t="s">
        <v>50</v>
      </c>
      <c r="C53" s="16">
        <v>1.1308759407920193</v>
      </c>
      <c r="D53" s="16">
        <v>1.0585450580526827</v>
      </c>
      <c r="E53" s="27">
        <v>0.853732097892695</v>
      </c>
      <c r="F53" s="16">
        <v>1.1545310744363877</v>
      </c>
      <c r="G53" s="16">
        <v>0.70566726730019758</v>
      </c>
      <c r="H53" s="16">
        <v>0.82779499915811905</v>
      </c>
      <c r="I53" s="16">
        <v>1.1044261566135694</v>
      </c>
      <c r="J53" s="16">
        <v>2.2826595630193562</v>
      </c>
      <c r="K53" s="16">
        <v>1.03678154</v>
      </c>
      <c r="L53" s="13">
        <v>4.814577270085465</v>
      </c>
      <c r="N53" s="36"/>
    </row>
    <row r="54" spans="1:14" x14ac:dyDescent="0.35">
      <c r="A54" s="12">
        <v>1557</v>
      </c>
      <c r="B54" s="12" t="s">
        <v>51</v>
      </c>
      <c r="C54" s="16">
        <v>1.2273818809047965</v>
      </c>
      <c r="D54" s="16">
        <v>1.1481752830715974</v>
      </c>
      <c r="E54" s="27">
        <v>0.92643170912662054</v>
      </c>
      <c r="F54" s="16">
        <v>1.4418410367154606</v>
      </c>
      <c r="G54" s="16">
        <v>0.67814615397674338</v>
      </c>
      <c r="H54" s="16">
        <v>0.89195957066638021</v>
      </c>
      <c r="I54" s="16">
        <v>1.4036929675582073</v>
      </c>
      <c r="J54" s="16">
        <v>5.7112162443364562</v>
      </c>
      <c r="K54" s="16">
        <v>1.1552131400000001</v>
      </c>
      <c r="L54" s="13">
        <v>16.37202478994368</v>
      </c>
      <c r="N54" s="36"/>
    </row>
    <row r="55" spans="1:14" x14ac:dyDescent="0.35">
      <c r="A55" s="12">
        <v>1560</v>
      </c>
      <c r="B55" s="12" t="s">
        <v>52</v>
      </c>
      <c r="C55" s="16">
        <v>1.4453269555483728</v>
      </c>
      <c r="D55" s="16">
        <v>1.0384822539619729</v>
      </c>
      <c r="E55" s="27">
        <v>0.82811643264819024</v>
      </c>
      <c r="F55" s="16">
        <v>1.4049441609102793</v>
      </c>
      <c r="G55" s="16">
        <v>0.73764483383366874</v>
      </c>
      <c r="H55" s="16">
        <v>0.86122722855742428</v>
      </c>
      <c r="I55" s="16">
        <v>1.4026551014106126</v>
      </c>
      <c r="J55" s="16">
        <v>3.5728789510866195</v>
      </c>
      <c r="K55" s="16">
        <v>1.1872210599999999</v>
      </c>
      <c r="L55" s="13">
        <v>12.964975075963594</v>
      </c>
      <c r="N55" s="36"/>
    </row>
    <row r="56" spans="1:14" x14ac:dyDescent="0.35">
      <c r="A56" s="12">
        <v>1563</v>
      </c>
      <c r="B56" s="12" t="s">
        <v>53</v>
      </c>
      <c r="C56" s="16">
        <v>1.2469126852671699</v>
      </c>
      <c r="D56" s="16">
        <v>0.99303560566925519</v>
      </c>
      <c r="E56" s="27">
        <v>0.9471315151052131</v>
      </c>
      <c r="F56" s="16">
        <v>1.1189480114951407</v>
      </c>
      <c r="G56" s="16">
        <v>0.82983646187592808</v>
      </c>
      <c r="H56" s="16">
        <v>0.75507941056269401</v>
      </c>
      <c r="I56" s="16">
        <v>1.0533811809654825</v>
      </c>
      <c r="J56" s="16">
        <v>1.6573888963563823</v>
      </c>
      <c r="K56" s="16">
        <v>1.0735730000000001</v>
      </c>
      <c r="L56" s="13">
        <v>4.8008548604902899</v>
      </c>
      <c r="N56" s="36"/>
    </row>
    <row r="57" spans="1:14" x14ac:dyDescent="0.35">
      <c r="A57" s="12">
        <v>1566</v>
      </c>
      <c r="B57" s="12" t="s">
        <v>54</v>
      </c>
      <c r="C57" s="16">
        <v>1.2676222335370186</v>
      </c>
      <c r="D57" s="16">
        <v>0.97138116972020561</v>
      </c>
      <c r="E57" s="27">
        <v>0.9460286394599513</v>
      </c>
      <c r="F57" s="16">
        <v>1.1764987039557799</v>
      </c>
      <c r="G57" s="16">
        <v>0.69065598215514756</v>
      </c>
      <c r="H57" s="16">
        <v>0.78581875590871353</v>
      </c>
      <c r="I57" s="16">
        <v>1.1032468139708249</v>
      </c>
      <c r="J57" s="16">
        <v>3.4296485238475962</v>
      </c>
      <c r="K57" s="16">
        <v>1.0806292399999999</v>
      </c>
      <c r="L57" s="13">
        <v>4.2248334396108476</v>
      </c>
      <c r="N57" s="36"/>
    </row>
    <row r="58" spans="1:14" x14ac:dyDescent="0.35">
      <c r="A58" s="12">
        <v>1573</v>
      </c>
      <c r="B58" s="12" t="s">
        <v>55</v>
      </c>
      <c r="C58" s="16">
        <v>1.5006013404599214</v>
      </c>
      <c r="D58" s="16">
        <v>1.0163376403277606</v>
      </c>
      <c r="E58" s="27">
        <v>0.98403468286018492</v>
      </c>
      <c r="F58" s="16">
        <v>1.5849896718838876</v>
      </c>
      <c r="G58" s="16">
        <v>0.81701924298687956</v>
      </c>
      <c r="H58" s="16">
        <v>0.69524916577410156</v>
      </c>
      <c r="I58" s="16">
        <v>1.6272422978474417</v>
      </c>
      <c r="J58" s="16">
        <v>4.1759896912335179</v>
      </c>
      <c r="K58" s="16">
        <v>1.25468818</v>
      </c>
      <c r="L58" s="13">
        <v>18.96695796649874</v>
      </c>
      <c r="N58" s="36"/>
    </row>
    <row r="59" spans="1:14" x14ac:dyDescent="0.35">
      <c r="A59" s="12">
        <v>1576</v>
      </c>
      <c r="B59" s="12" t="s">
        <v>56</v>
      </c>
      <c r="C59" s="16">
        <v>1.3873012237779407</v>
      </c>
      <c r="D59" s="16">
        <v>1.0596706796034079</v>
      </c>
      <c r="E59" s="27">
        <v>0.8254051233534383</v>
      </c>
      <c r="F59" s="16">
        <v>1.5151193310870239</v>
      </c>
      <c r="G59" s="16">
        <v>0.72901401384778697</v>
      </c>
      <c r="H59" s="16">
        <v>0.73904210155249228</v>
      </c>
      <c r="I59" s="16">
        <v>1.3616973894017592</v>
      </c>
      <c r="J59" s="16">
        <v>4.6497525252367522</v>
      </c>
      <c r="K59" s="16">
        <v>1.1719750499999999</v>
      </c>
      <c r="L59" s="13">
        <v>25.04001319346753</v>
      </c>
      <c r="N59" s="36"/>
    </row>
    <row r="60" spans="1:14" x14ac:dyDescent="0.35">
      <c r="A60" s="12">
        <v>1577</v>
      </c>
      <c r="B60" s="12" t="s">
        <v>57</v>
      </c>
      <c r="C60" s="16">
        <v>1.0873128971210886</v>
      </c>
      <c r="D60" s="16">
        <v>1.0150410666704335</v>
      </c>
      <c r="E60" s="27">
        <v>1.0942343500435525</v>
      </c>
      <c r="F60" s="16">
        <v>1.0974781262835189</v>
      </c>
      <c r="G60" s="16">
        <v>0.73389567016292911</v>
      </c>
      <c r="H60" s="16">
        <v>0.938335708121667</v>
      </c>
      <c r="I60" s="16">
        <v>1.0129749820744183</v>
      </c>
      <c r="J60" s="16">
        <v>2.3388747612340968</v>
      </c>
      <c r="K60" s="16">
        <v>1.0433857499999999</v>
      </c>
      <c r="L60" s="13">
        <v>4.0381939522872017</v>
      </c>
      <c r="N60" s="36"/>
    </row>
    <row r="61" spans="1:14" x14ac:dyDescent="0.35">
      <c r="A61" s="12">
        <v>1578</v>
      </c>
      <c r="B61" s="12" t="s">
        <v>58</v>
      </c>
      <c r="C61" s="16">
        <v>1.4794030668556903</v>
      </c>
      <c r="D61" s="16">
        <v>1.1047122177175575</v>
      </c>
      <c r="E61" s="27">
        <v>0.7622617368322937</v>
      </c>
      <c r="F61" s="16">
        <v>1.5656874400611065</v>
      </c>
      <c r="G61" s="16">
        <v>0.64686842555671387</v>
      </c>
      <c r="H61" s="16">
        <v>0.85636812682841068</v>
      </c>
      <c r="I61" s="16">
        <v>1.5081876094681674</v>
      </c>
      <c r="J61" s="16">
        <v>5.574424587228493</v>
      </c>
      <c r="K61" s="16">
        <v>1.2231099400000001</v>
      </c>
      <c r="L61" s="13">
        <v>19.855657411319044</v>
      </c>
      <c r="N61" s="36"/>
    </row>
    <row r="62" spans="1:14" x14ac:dyDescent="0.35">
      <c r="A62" s="12">
        <v>1579</v>
      </c>
      <c r="B62" s="12" t="s">
        <v>59</v>
      </c>
      <c r="C62" s="16">
        <v>1.0820008112036101</v>
      </c>
      <c r="D62" s="16">
        <v>1.1018786640536065</v>
      </c>
      <c r="E62" s="27">
        <v>0.95095189162137284</v>
      </c>
      <c r="F62" s="16">
        <v>1.0721056525370152</v>
      </c>
      <c r="G62" s="16">
        <v>0.74045759717079374</v>
      </c>
      <c r="H62" s="16">
        <v>1.0480416287060472</v>
      </c>
      <c r="I62" s="16">
        <v>0.99928860515950979</v>
      </c>
      <c r="J62" s="16">
        <v>2.4647742470383642</v>
      </c>
      <c r="K62" s="16">
        <v>1.0421921199999999</v>
      </c>
      <c r="L62" s="13">
        <v>2.9806107552999492</v>
      </c>
      <c r="N62" s="36"/>
    </row>
    <row r="63" spans="1:14" x14ac:dyDescent="0.35">
      <c r="A63" s="12">
        <v>1580</v>
      </c>
      <c r="B63" s="12" t="s">
        <v>60</v>
      </c>
      <c r="C63" s="16">
        <v>1.038119315140257</v>
      </c>
      <c r="D63" s="16">
        <v>1.0741476207285903</v>
      </c>
      <c r="E63" s="27">
        <v>0.97255358159624905</v>
      </c>
      <c r="F63" s="16">
        <v>1.1233842846983153</v>
      </c>
      <c r="G63" s="16">
        <v>0.81164000059502506</v>
      </c>
      <c r="H63" s="16">
        <v>0.80158659419500689</v>
      </c>
      <c r="I63" s="16">
        <v>1.0528914251239743</v>
      </c>
      <c r="J63" s="16">
        <v>2.3372187291344737</v>
      </c>
      <c r="K63" s="16">
        <v>1.02424421</v>
      </c>
      <c r="L63" s="13">
        <v>3.6593877159034491</v>
      </c>
      <c r="N63" s="36"/>
    </row>
    <row r="64" spans="1:14" x14ac:dyDescent="0.35">
      <c r="A64" s="12">
        <v>1804</v>
      </c>
      <c r="B64" s="12" t="s">
        <v>61</v>
      </c>
      <c r="C64" s="16">
        <v>0.95455071943554926</v>
      </c>
      <c r="D64" s="16">
        <v>0.97117784086911962</v>
      </c>
      <c r="E64" s="27">
        <v>0.99241370668715723</v>
      </c>
      <c r="F64" s="16">
        <v>0.93961125580141802</v>
      </c>
      <c r="G64" s="16">
        <v>0.84537992352206937</v>
      </c>
      <c r="H64" s="16">
        <v>1.0038763311562455</v>
      </c>
      <c r="I64" s="16">
        <v>0.94051805549455392</v>
      </c>
      <c r="J64" s="16">
        <v>0.35371606404175621</v>
      </c>
      <c r="K64" s="16">
        <v>0.95741598000000006</v>
      </c>
      <c r="L64" s="13">
        <v>-1.1168380718145272</v>
      </c>
      <c r="N64" s="36"/>
    </row>
    <row r="65" spans="1:14" x14ac:dyDescent="0.35">
      <c r="A65" s="12">
        <v>1806</v>
      </c>
      <c r="B65" s="12" t="s">
        <v>62</v>
      </c>
      <c r="C65" s="16">
        <v>1.2051262534012479</v>
      </c>
      <c r="D65" s="16">
        <v>0.90266654082518383</v>
      </c>
      <c r="E65" s="27">
        <v>0.91917449124558481</v>
      </c>
      <c r="F65" s="16">
        <v>1.0345923331319296</v>
      </c>
      <c r="G65" s="16">
        <v>0.8334763476535656</v>
      </c>
      <c r="H65" s="16">
        <v>0.88591446272223262</v>
      </c>
      <c r="I65" s="16">
        <v>0.96314560820748207</v>
      </c>
      <c r="J65" s="16">
        <v>0.67290017619537112</v>
      </c>
      <c r="K65" s="16">
        <v>1.0231900300000001</v>
      </c>
      <c r="L65" s="13">
        <v>1.4407859585669485</v>
      </c>
      <c r="N65" s="36"/>
    </row>
    <row r="66" spans="1:14" x14ac:dyDescent="0.35">
      <c r="A66" s="12">
        <v>1811</v>
      </c>
      <c r="B66" s="12" t="s">
        <v>63</v>
      </c>
      <c r="C66" s="16">
        <v>1.7930522852135695</v>
      </c>
      <c r="D66" s="16">
        <v>1.2363156190897846</v>
      </c>
      <c r="E66" s="27">
        <v>0.79259512489420847</v>
      </c>
      <c r="F66" s="16">
        <v>1.9834296923854497</v>
      </c>
      <c r="G66" s="16">
        <v>0.68948954602899626</v>
      </c>
      <c r="H66" s="16">
        <v>0.82738554616213933</v>
      </c>
      <c r="I66" s="16">
        <v>2.0225643469324655</v>
      </c>
      <c r="J66" s="16">
        <v>4.8901292100656795</v>
      </c>
      <c r="K66" s="16">
        <v>1.44111553</v>
      </c>
      <c r="L66" s="13">
        <v>33.45248984043792</v>
      </c>
      <c r="N66" s="36"/>
    </row>
    <row r="67" spans="1:14" x14ac:dyDescent="0.35">
      <c r="A67" s="12">
        <v>1812</v>
      </c>
      <c r="B67" s="12" t="s">
        <v>64</v>
      </c>
      <c r="C67" s="16">
        <v>1.4361312342699042</v>
      </c>
      <c r="D67" s="16">
        <v>1.005927578967722</v>
      </c>
      <c r="E67" s="27">
        <v>0.79178715846448822</v>
      </c>
      <c r="F67" s="16">
        <v>1.4745101289252511</v>
      </c>
      <c r="G67" s="16">
        <v>0.85262620601703998</v>
      </c>
      <c r="H67" s="16">
        <v>0.8479858804632191</v>
      </c>
      <c r="I67" s="16">
        <v>1.6363948217936966</v>
      </c>
      <c r="J67" s="16">
        <v>5.0713068729143167</v>
      </c>
      <c r="K67" s="16">
        <v>1.20173785</v>
      </c>
      <c r="L67" s="13">
        <v>9.0886032739381335</v>
      </c>
      <c r="N67" s="36"/>
    </row>
    <row r="68" spans="1:14" x14ac:dyDescent="0.35">
      <c r="A68" s="12">
        <v>1813</v>
      </c>
      <c r="B68" s="12" t="s">
        <v>65</v>
      </c>
      <c r="C68" s="16">
        <v>1.2039176936750402</v>
      </c>
      <c r="D68" s="16">
        <v>1.1049154475053751</v>
      </c>
      <c r="E68" s="27">
        <v>0.81847070346447448</v>
      </c>
      <c r="F68" s="16">
        <v>1.1086582376675467</v>
      </c>
      <c r="G68" s="16">
        <v>0.85632095685461462</v>
      </c>
      <c r="H68" s="16">
        <v>1.1173296323821043</v>
      </c>
      <c r="I68" s="16">
        <v>1.0450771007390975</v>
      </c>
      <c r="J68" s="16">
        <v>2.0793898701800688</v>
      </c>
      <c r="K68" s="16">
        <v>1.08049847</v>
      </c>
      <c r="L68" s="13">
        <v>6.5823218535397245</v>
      </c>
      <c r="N68" s="36"/>
    </row>
    <row r="69" spans="1:14" x14ac:dyDescent="0.35">
      <c r="A69" s="12">
        <v>1815</v>
      </c>
      <c r="B69" s="12" t="s">
        <v>66</v>
      </c>
      <c r="C69" s="16">
        <v>1.453715338116661</v>
      </c>
      <c r="D69" s="16">
        <v>1.0562000533490625</v>
      </c>
      <c r="E69" s="27">
        <v>0.83360913108482904</v>
      </c>
      <c r="F69" s="16">
        <v>1.8353107314323909</v>
      </c>
      <c r="G69" s="16">
        <v>0.75979877279781993</v>
      </c>
      <c r="H69" s="16">
        <v>0.85806319647524343</v>
      </c>
      <c r="I69" s="16">
        <v>2.1608795006549193</v>
      </c>
      <c r="J69" s="16">
        <v>6.1438422554705383</v>
      </c>
      <c r="K69" s="16">
        <v>1.28974586</v>
      </c>
      <c r="L69" s="13">
        <v>17.77925117052655</v>
      </c>
      <c r="N69" s="36"/>
    </row>
    <row r="70" spans="1:14" x14ac:dyDescent="0.35">
      <c r="A70" s="12">
        <v>1816</v>
      </c>
      <c r="B70" s="12" t="s">
        <v>67</v>
      </c>
      <c r="C70" s="16">
        <v>1.8468694679077313</v>
      </c>
      <c r="D70" s="16">
        <v>1.5723872358245434</v>
      </c>
      <c r="E70" s="27">
        <v>0.83837479792820191</v>
      </c>
      <c r="F70" s="16">
        <v>3.1836950388915994</v>
      </c>
      <c r="G70" s="16">
        <v>0.84025752663249176</v>
      </c>
      <c r="H70" s="16">
        <v>1.142337741464635</v>
      </c>
      <c r="I70" s="16">
        <v>4.127757387687927</v>
      </c>
      <c r="J70" s="16">
        <v>9.5207831699829804</v>
      </c>
      <c r="K70" s="16">
        <v>1.8242730199999999</v>
      </c>
      <c r="L70" s="13">
        <v>50.165631358780956</v>
      </c>
      <c r="N70" s="36"/>
    </row>
    <row r="71" spans="1:14" x14ac:dyDescent="0.35">
      <c r="A71" s="12">
        <v>1818</v>
      </c>
      <c r="B71" s="12" t="s">
        <v>39</v>
      </c>
      <c r="C71" s="16">
        <v>1.2714660913977458</v>
      </c>
      <c r="D71" s="16">
        <v>1.1596119775963487</v>
      </c>
      <c r="E71" s="27">
        <v>1.05429537222379</v>
      </c>
      <c r="F71" s="16">
        <v>1.5000986522400017</v>
      </c>
      <c r="G71" s="16">
        <v>0.86399190518259283</v>
      </c>
      <c r="H71" s="16">
        <v>0.96894411345820608</v>
      </c>
      <c r="I71" s="16">
        <v>1.7493243538674283</v>
      </c>
      <c r="J71" s="16">
        <v>2.227485628010212</v>
      </c>
      <c r="K71" s="16">
        <v>1.2312571000000001</v>
      </c>
      <c r="L71" s="13">
        <v>12.497616048689451</v>
      </c>
      <c r="N71" s="36"/>
    </row>
    <row r="72" spans="1:14" x14ac:dyDescent="0.35">
      <c r="A72" s="12">
        <v>1820</v>
      </c>
      <c r="B72" s="12" t="s">
        <v>68</v>
      </c>
      <c r="C72" s="16">
        <v>1.1981007910778738</v>
      </c>
      <c r="D72" s="16">
        <v>0.96676813304410714</v>
      </c>
      <c r="E72" s="27">
        <v>0.94946106657002405</v>
      </c>
      <c r="F72" s="16">
        <v>1.0819758709200418</v>
      </c>
      <c r="G72" s="16">
        <v>0.8559632906097363</v>
      </c>
      <c r="H72" s="16">
        <v>0.93689763408893589</v>
      </c>
      <c r="I72" s="16">
        <v>1.0416113810965446</v>
      </c>
      <c r="J72" s="16">
        <v>1.2541022335488976</v>
      </c>
      <c r="K72" s="16">
        <v>1.05459119</v>
      </c>
      <c r="L72" s="13">
        <v>3.1211737584658295</v>
      </c>
      <c r="N72" s="36"/>
    </row>
    <row r="73" spans="1:14" x14ac:dyDescent="0.35">
      <c r="A73" s="12">
        <v>1822</v>
      </c>
      <c r="B73" s="12" t="s">
        <v>69</v>
      </c>
      <c r="C73" s="16">
        <v>1.2577651717155378</v>
      </c>
      <c r="D73" s="16">
        <v>1.2862970490221799</v>
      </c>
      <c r="E73" s="27">
        <v>1.155870385841907</v>
      </c>
      <c r="F73" s="16">
        <v>1.3996363234108129</v>
      </c>
      <c r="G73" s="16">
        <v>0.82896592910655953</v>
      </c>
      <c r="H73" s="16">
        <v>1.042747837274709</v>
      </c>
      <c r="I73" s="16">
        <v>1.4787569290035956</v>
      </c>
      <c r="J73" s="16">
        <v>4.268213452219193</v>
      </c>
      <c r="K73" s="16">
        <v>1.2497601</v>
      </c>
      <c r="L73" s="13">
        <v>7.4821043782794732</v>
      </c>
      <c r="N73" s="36"/>
    </row>
    <row r="74" spans="1:14" x14ac:dyDescent="0.35">
      <c r="A74" s="12">
        <v>1824</v>
      </c>
      <c r="B74" s="12" t="s">
        <v>70</v>
      </c>
      <c r="C74" s="16">
        <v>1.2515921736939639</v>
      </c>
      <c r="D74" s="16">
        <v>0.92048005959837997</v>
      </c>
      <c r="E74" s="27">
        <v>0.90306020884154914</v>
      </c>
      <c r="F74" s="16">
        <v>1.0363875611052145</v>
      </c>
      <c r="G74" s="16">
        <v>0.84049458043765624</v>
      </c>
      <c r="H74" s="16">
        <v>0.8949405799227943</v>
      </c>
      <c r="I74" s="16">
        <v>0.98527991680803706</v>
      </c>
      <c r="J74" s="16">
        <v>1.0575842864184652</v>
      </c>
      <c r="K74" s="16">
        <v>1.04503675</v>
      </c>
      <c r="L74" s="13">
        <v>0.75292305373568524</v>
      </c>
      <c r="N74" s="36"/>
    </row>
    <row r="75" spans="1:14" x14ac:dyDescent="0.35">
      <c r="A75" s="12">
        <v>1825</v>
      </c>
      <c r="B75" s="12" t="s">
        <v>71</v>
      </c>
      <c r="C75" s="16">
        <v>1.595328417801599</v>
      </c>
      <c r="D75" s="16">
        <v>1.0134063256535524</v>
      </c>
      <c r="E75" s="27">
        <v>0.8083421630280796</v>
      </c>
      <c r="F75" s="16">
        <v>1.7624214831733562</v>
      </c>
      <c r="G75" s="16">
        <v>0.79672479612704872</v>
      </c>
      <c r="H75" s="16">
        <v>0.80653608231927232</v>
      </c>
      <c r="I75" s="16">
        <v>1.9621940075115352</v>
      </c>
      <c r="J75" s="16">
        <v>3.9826292017533098</v>
      </c>
      <c r="K75" s="16">
        <v>1.3018940800000001</v>
      </c>
      <c r="L75" s="13">
        <v>20.93530735924287</v>
      </c>
      <c r="N75" s="36"/>
    </row>
    <row r="76" spans="1:14" x14ac:dyDescent="0.35">
      <c r="A76" s="12">
        <v>1826</v>
      </c>
      <c r="B76" s="12" t="s">
        <v>72</v>
      </c>
      <c r="C76" s="16">
        <v>1.8139136234460986</v>
      </c>
      <c r="D76" s="16">
        <v>1.1434252150770368</v>
      </c>
      <c r="E76" s="27">
        <v>0.64517473504468592</v>
      </c>
      <c r="F76" s="16">
        <v>1.9183980470871231</v>
      </c>
      <c r="G76" s="16">
        <v>0.66665981649702422</v>
      </c>
      <c r="H76" s="16">
        <v>0.71916154619147699</v>
      </c>
      <c r="I76" s="16">
        <v>2.0994214967940259</v>
      </c>
      <c r="J76" s="16">
        <v>8.9869900272860406</v>
      </c>
      <c r="K76" s="16">
        <v>1.4068063900000001</v>
      </c>
      <c r="L76" s="13">
        <v>22.619423708656541</v>
      </c>
      <c r="N76" s="36"/>
    </row>
    <row r="77" spans="1:14" x14ac:dyDescent="0.35">
      <c r="A77" s="12">
        <v>1827</v>
      </c>
      <c r="B77" s="12" t="s">
        <v>73</v>
      </c>
      <c r="C77" s="16">
        <v>1.6732685644145233</v>
      </c>
      <c r="D77" s="16">
        <v>1.1740476047609629</v>
      </c>
      <c r="E77" s="27">
        <v>0.74214383727088784</v>
      </c>
      <c r="F77" s="16">
        <v>1.872290463894283</v>
      </c>
      <c r="G77" s="16">
        <v>0.77007455783609358</v>
      </c>
      <c r="H77" s="16">
        <v>0.88485354416254491</v>
      </c>
      <c r="I77" s="16">
        <v>2.0116541659934972</v>
      </c>
      <c r="J77" s="16">
        <v>5.981601904022769</v>
      </c>
      <c r="K77" s="16">
        <v>1.37526656</v>
      </c>
      <c r="L77" s="13">
        <v>26.463444974564482</v>
      </c>
      <c r="N77" s="36"/>
    </row>
    <row r="78" spans="1:14" x14ac:dyDescent="0.35">
      <c r="A78" s="12">
        <v>1828</v>
      </c>
      <c r="B78" s="12" t="s">
        <v>74</v>
      </c>
      <c r="C78" s="16">
        <v>1.2238784401972116</v>
      </c>
      <c r="D78" s="16">
        <v>1.0864485387134606</v>
      </c>
      <c r="E78" s="27">
        <v>0.84072788429553502</v>
      </c>
      <c r="F78" s="16">
        <v>1.4997956569285962</v>
      </c>
      <c r="G78" s="16">
        <v>0.85236679986552755</v>
      </c>
      <c r="H78" s="16">
        <v>0.79712628556970622</v>
      </c>
      <c r="I78" s="16">
        <v>1.7669738797088188</v>
      </c>
      <c r="J78" s="16">
        <v>3.2647404511630969</v>
      </c>
      <c r="K78" s="16">
        <v>1.15865368</v>
      </c>
      <c r="L78" s="13">
        <v>9.3235241446836881</v>
      </c>
      <c r="N78" s="36"/>
    </row>
    <row r="79" spans="1:14" x14ac:dyDescent="0.35">
      <c r="A79" s="12">
        <v>1832</v>
      </c>
      <c r="B79" s="12" t="s">
        <v>75</v>
      </c>
      <c r="C79" s="16">
        <v>1.4294690026455752</v>
      </c>
      <c r="D79" s="16">
        <v>1.0318105900968291</v>
      </c>
      <c r="E79" s="27">
        <v>0.87826104534137128</v>
      </c>
      <c r="F79" s="16">
        <v>1.3310183203862951</v>
      </c>
      <c r="G79" s="16">
        <v>0.7934261515868396</v>
      </c>
      <c r="H79" s="16">
        <v>0.86248428693817891</v>
      </c>
      <c r="I79" s="16">
        <v>1.2246596979570237</v>
      </c>
      <c r="J79" s="16">
        <v>2.5344433248557641</v>
      </c>
      <c r="K79" s="16">
        <v>1.16989879</v>
      </c>
      <c r="L79" s="13">
        <v>13.883193111496439</v>
      </c>
      <c r="N79" s="36"/>
    </row>
    <row r="80" spans="1:14" x14ac:dyDescent="0.35">
      <c r="A80" s="12">
        <v>1833</v>
      </c>
      <c r="B80" s="12" t="s">
        <v>76</v>
      </c>
      <c r="C80" s="16">
        <v>1.1535103114360428</v>
      </c>
      <c r="D80" s="16">
        <v>0.94129851064259362</v>
      </c>
      <c r="E80" s="27">
        <v>0.87228719763474016</v>
      </c>
      <c r="F80" s="16">
        <v>1.0046316311563395</v>
      </c>
      <c r="G80" s="16">
        <v>0.80645922953861204</v>
      </c>
      <c r="H80" s="16">
        <v>0.88856127651971262</v>
      </c>
      <c r="I80" s="16">
        <v>0.9535184254137159</v>
      </c>
      <c r="J80" s="16">
        <v>0.78162828522500782</v>
      </c>
      <c r="K80" s="16">
        <v>1.00261102</v>
      </c>
      <c r="L80" s="13">
        <v>-3.576996086999884E-2</v>
      </c>
      <c r="N80" s="36"/>
    </row>
    <row r="81" spans="1:14" x14ac:dyDescent="0.35">
      <c r="A81" s="12">
        <v>1834</v>
      </c>
      <c r="B81" s="12" t="s">
        <v>77</v>
      </c>
      <c r="C81" s="16">
        <v>2.0512873229460578</v>
      </c>
      <c r="D81" s="16">
        <v>1.7554984314835842</v>
      </c>
      <c r="E81" s="27">
        <v>0.78831543829665385</v>
      </c>
      <c r="F81" s="16">
        <v>2.6731380546055927</v>
      </c>
      <c r="G81" s="16">
        <v>0.71169559284183004</v>
      </c>
      <c r="H81" s="16">
        <v>0.71947878107957564</v>
      </c>
      <c r="I81" s="16">
        <v>1.7285104046378008</v>
      </c>
      <c r="J81" s="16">
        <v>3.1875922701564936</v>
      </c>
      <c r="K81" s="16">
        <v>1.6769693800000001</v>
      </c>
      <c r="L81" s="13">
        <v>121.52491975242447</v>
      </c>
      <c r="N81" s="36"/>
    </row>
    <row r="82" spans="1:14" x14ac:dyDescent="0.35">
      <c r="A82" s="12">
        <v>1835</v>
      </c>
      <c r="B82" s="12" t="s">
        <v>78</v>
      </c>
      <c r="C82" s="16">
        <v>1.6336265814299995</v>
      </c>
      <c r="D82" s="16">
        <v>1.3557640653195109</v>
      </c>
      <c r="E82" s="27">
        <v>0.81314768829175565</v>
      </c>
      <c r="F82" s="16">
        <v>3.1675220389450733</v>
      </c>
      <c r="G82" s="16">
        <v>1.091676954006598</v>
      </c>
      <c r="H82" s="16">
        <v>1.1438193653365849</v>
      </c>
      <c r="I82" s="16">
        <v>4.3478156178267646</v>
      </c>
      <c r="J82" s="16">
        <v>0.80178929965049917</v>
      </c>
      <c r="K82" s="16">
        <v>1.70423255</v>
      </c>
      <c r="L82" s="13">
        <v>52.332556245237356</v>
      </c>
      <c r="N82" s="36"/>
    </row>
    <row r="83" spans="1:14" x14ac:dyDescent="0.35">
      <c r="A83" s="12">
        <v>1836</v>
      </c>
      <c r="B83" s="12" t="s">
        <v>79</v>
      </c>
      <c r="C83" s="16">
        <v>1.6666716045068672</v>
      </c>
      <c r="D83" s="16">
        <v>1.5762214557872907</v>
      </c>
      <c r="E83" s="27">
        <v>0.72507074665318949</v>
      </c>
      <c r="F83" s="16">
        <v>2.4097623338015883</v>
      </c>
      <c r="G83" s="16">
        <v>0.64022169677653373</v>
      </c>
      <c r="H83" s="16">
        <v>0.74221495538349302</v>
      </c>
      <c r="I83" s="16">
        <v>2.2585912102122263</v>
      </c>
      <c r="J83" s="16">
        <v>6.4451607180564476</v>
      </c>
      <c r="K83" s="16">
        <v>1.5114416799999999</v>
      </c>
      <c r="L83" s="13">
        <v>69.879345846478827</v>
      </c>
      <c r="N83" s="36"/>
    </row>
    <row r="84" spans="1:14" x14ac:dyDescent="0.35">
      <c r="A84" s="12">
        <v>1837</v>
      </c>
      <c r="B84" s="12" t="s">
        <v>80</v>
      </c>
      <c r="C84" s="16">
        <v>1.351529974226344</v>
      </c>
      <c r="D84" s="16">
        <v>1.16538592532563</v>
      </c>
      <c r="E84" s="27">
        <v>0.81019697774000843</v>
      </c>
      <c r="F84" s="16">
        <v>1.280032676328402</v>
      </c>
      <c r="G84" s="16">
        <v>0.79627582906913119</v>
      </c>
      <c r="H84" s="16">
        <v>0.99000549207550959</v>
      </c>
      <c r="I84" s="16">
        <v>1.1472688713102022</v>
      </c>
      <c r="J84" s="16">
        <v>1.731031990632157</v>
      </c>
      <c r="K84" s="16">
        <v>1.1576423600000001</v>
      </c>
      <c r="L84" s="13">
        <v>15.300788758211638</v>
      </c>
      <c r="N84" s="36"/>
    </row>
    <row r="85" spans="1:14" x14ac:dyDescent="0.35">
      <c r="A85" s="12">
        <v>1838</v>
      </c>
      <c r="B85" s="12" t="s">
        <v>81</v>
      </c>
      <c r="C85" s="16">
        <v>1.5575567870393985</v>
      </c>
      <c r="D85" s="16">
        <v>1.0308733866906605</v>
      </c>
      <c r="E85" s="27">
        <v>0.73003857516860382</v>
      </c>
      <c r="F85" s="16">
        <v>1.6415462020161129</v>
      </c>
      <c r="G85" s="16">
        <v>0.88321115768252678</v>
      </c>
      <c r="H85" s="16">
        <v>0.77273620191084114</v>
      </c>
      <c r="I85" s="16">
        <v>1.689209399509743</v>
      </c>
      <c r="J85" s="16">
        <v>3.384556797530474</v>
      </c>
      <c r="K85" s="16">
        <v>1.25279107</v>
      </c>
      <c r="L85" s="13">
        <v>21.571619772335907</v>
      </c>
      <c r="N85" s="36"/>
    </row>
    <row r="86" spans="1:14" x14ac:dyDescent="0.35">
      <c r="A86" s="12">
        <v>1839</v>
      </c>
      <c r="B86" s="12" t="s">
        <v>82</v>
      </c>
      <c r="C86" s="16">
        <v>1.8954248128913538</v>
      </c>
      <c r="D86" s="16">
        <v>1.0006015585672148</v>
      </c>
      <c r="E86" s="27">
        <v>0.86253650826541139</v>
      </c>
      <c r="F86" s="16">
        <v>2.0657636326732378</v>
      </c>
      <c r="G86" s="16">
        <v>0.77674957155133439</v>
      </c>
      <c r="H86" s="16">
        <v>0.76297433487865884</v>
      </c>
      <c r="I86" s="16">
        <v>2.3837551962270545</v>
      </c>
      <c r="J86" s="16">
        <v>6.5878436536429135</v>
      </c>
      <c r="K86" s="16">
        <v>1.47113987</v>
      </c>
      <c r="L86" s="13">
        <v>22.643390841083601</v>
      </c>
      <c r="N86" s="36"/>
    </row>
    <row r="87" spans="1:14" x14ac:dyDescent="0.35">
      <c r="A87" s="12">
        <v>1840</v>
      </c>
      <c r="B87" s="12" t="s">
        <v>83</v>
      </c>
      <c r="C87" s="16">
        <v>1.4486760773307759</v>
      </c>
      <c r="D87" s="16">
        <v>1.0565849119838793</v>
      </c>
      <c r="E87" s="27">
        <v>0.86226367312783336</v>
      </c>
      <c r="F87" s="16">
        <v>1.204582064222929</v>
      </c>
      <c r="G87" s="16">
        <v>0.84487407727862263</v>
      </c>
      <c r="H87" s="16">
        <v>0.91181922197472975</v>
      </c>
      <c r="I87" s="16">
        <v>1.1597177117153892</v>
      </c>
      <c r="J87" s="16">
        <v>2.1828484164535191</v>
      </c>
      <c r="K87" s="16">
        <v>1.17064068</v>
      </c>
      <c r="L87" s="13">
        <v>4.9309624045290548</v>
      </c>
      <c r="N87" s="36"/>
    </row>
    <row r="88" spans="1:14" x14ac:dyDescent="0.35">
      <c r="A88" s="12">
        <v>1841</v>
      </c>
      <c r="B88" s="12" t="s">
        <v>84</v>
      </c>
      <c r="C88" s="16">
        <v>1.1411141496638912</v>
      </c>
      <c r="D88" s="16">
        <v>0.86623089392991859</v>
      </c>
      <c r="E88" s="27">
        <v>0.85496533288947341</v>
      </c>
      <c r="F88" s="16">
        <v>1.0824237243713701</v>
      </c>
      <c r="G88" s="16">
        <v>0.86369569437653915</v>
      </c>
      <c r="H88" s="16">
        <v>0.87491386902145152</v>
      </c>
      <c r="I88" s="16">
        <v>1.01361252240377</v>
      </c>
      <c r="J88" s="16">
        <v>1.0764472799376332</v>
      </c>
      <c r="K88" s="16">
        <v>0.99040793999999999</v>
      </c>
      <c r="L88" s="13">
        <v>4.9065166318092679</v>
      </c>
      <c r="N88" s="36"/>
    </row>
    <row r="89" spans="1:14" x14ac:dyDescent="0.35">
      <c r="A89" s="12">
        <v>1845</v>
      </c>
      <c r="B89" s="12" t="s">
        <v>85</v>
      </c>
      <c r="C89" s="16">
        <v>1.5015321435547559</v>
      </c>
      <c r="D89" s="16">
        <v>1.0393930411920425</v>
      </c>
      <c r="E89" s="27">
        <v>0.7452996072523268</v>
      </c>
      <c r="F89" s="16">
        <v>1.702379189400544</v>
      </c>
      <c r="G89" s="16">
        <v>0.74920492379431591</v>
      </c>
      <c r="H89" s="16">
        <v>0.79965369558031463</v>
      </c>
      <c r="I89" s="16">
        <v>1.7045290515280911</v>
      </c>
      <c r="J89" s="16">
        <v>3.626478354312423</v>
      </c>
      <c r="K89" s="16">
        <v>1.2368230600000001</v>
      </c>
      <c r="L89" s="13">
        <v>27.520764773504197</v>
      </c>
      <c r="N89" s="36"/>
    </row>
    <row r="90" spans="1:14" x14ac:dyDescent="0.35">
      <c r="A90" s="12">
        <v>1848</v>
      </c>
      <c r="B90" s="12" t="s">
        <v>86</v>
      </c>
      <c r="C90" s="16">
        <v>1.3994500911116057</v>
      </c>
      <c r="D90" s="16">
        <v>1.0860916568014951</v>
      </c>
      <c r="E90" s="27">
        <v>0.85125843081011188</v>
      </c>
      <c r="F90" s="16">
        <v>1.5288707785632911</v>
      </c>
      <c r="G90" s="16">
        <v>0.82526682883070923</v>
      </c>
      <c r="H90" s="16">
        <v>0.80038825748966846</v>
      </c>
      <c r="I90" s="16">
        <v>1.4837070600992779</v>
      </c>
      <c r="J90" s="16">
        <v>4.8785382563736146</v>
      </c>
      <c r="K90" s="16">
        <v>1.2052855600000001</v>
      </c>
      <c r="L90" s="13">
        <v>22.544569854102519</v>
      </c>
      <c r="N90" s="36"/>
    </row>
    <row r="91" spans="1:14" x14ac:dyDescent="0.35">
      <c r="A91" s="12">
        <v>1851</v>
      </c>
      <c r="B91" s="12" t="s">
        <v>87</v>
      </c>
      <c r="C91" s="16">
        <v>1.7860130577358519</v>
      </c>
      <c r="D91" s="16">
        <v>0.94493154546379809</v>
      </c>
      <c r="E91" s="27">
        <v>0.64832840268611303</v>
      </c>
      <c r="F91" s="16">
        <v>1.5781855418754409</v>
      </c>
      <c r="G91" s="16">
        <v>0.83458098959430826</v>
      </c>
      <c r="H91" s="16">
        <v>0.9622488664773069</v>
      </c>
      <c r="I91" s="16">
        <v>1.6587558874157047</v>
      </c>
      <c r="J91" s="16">
        <v>1.9017304418969891</v>
      </c>
      <c r="K91" s="16">
        <v>1.2972112200000001</v>
      </c>
      <c r="L91" s="13">
        <v>13.492489887652482</v>
      </c>
      <c r="N91" s="36"/>
    </row>
    <row r="92" spans="1:14" x14ac:dyDescent="0.35">
      <c r="A92" s="12">
        <v>1853</v>
      </c>
      <c r="B92" s="12" t="s">
        <v>88</v>
      </c>
      <c r="C92" s="16">
        <v>1.6120603859391056</v>
      </c>
      <c r="D92" s="16">
        <v>0.98601134021148917</v>
      </c>
      <c r="E92" s="27">
        <v>0.60166973877816921</v>
      </c>
      <c r="F92" s="16">
        <v>1.7807061530429955</v>
      </c>
      <c r="G92" s="16">
        <v>0.86715978336837518</v>
      </c>
      <c r="H92" s="16">
        <v>0.78572261459826875</v>
      </c>
      <c r="I92" s="16">
        <v>1.9803716931079645</v>
      </c>
      <c r="J92" s="16">
        <v>3.5065875389758814</v>
      </c>
      <c r="K92" s="16">
        <v>1.27353019</v>
      </c>
      <c r="L92" s="13">
        <v>17.545957428676047</v>
      </c>
      <c r="N92" s="36"/>
    </row>
    <row r="93" spans="1:14" x14ac:dyDescent="0.35">
      <c r="A93" s="12">
        <v>1856</v>
      </c>
      <c r="B93" s="12" t="s">
        <v>89</v>
      </c>
      <c r="C93" s="16">
        <v>1.7426006722370837</v>
      </c>
      <c r="D93" s="16">
        <v>1.1897502192298086</v>
      </c>
      <c r="E93" s="27">
        <v>0.71435010952100808</v>
      </c>
      <c r="F93" s="16">
        <v>2.9386188543372613</v>
      </c>
      <c r="G93" s="16">
        <v>1.0228200339181095</v>
      </c>
      <c r="H93" s="16">
        <v>1.0167834176715733</v>
      </c>
      <c r="I93" s="16">
        <v>4.2291718321519758</v>
      </c>
      <c r="J93" s="16">
        <v>1.8451676167148399</v>
      </c>
      <c r="K93" s="16">
        <v>1.6562105300000001</v>
      </c>
      <c r="L93" s="13">
        <v>33.178404337944812</v>
      </c>
      <c r="N93" s="36"/>
    </row>
    <row r="94" spans="1:14" x14ac:dyDescent="0.35">
      <c r="A94" s="12">
        <v>1857</v>
      </c>
      <c r="B94" s="12" t="s">
        <v>90</v>
      </c>
      <c r="C94" s="16">
        <v>1.8534859052830839</v>
      </c>
      <c r="D94" s="16">
        <v>1.292301896156637</v>
      </c>
      <c r="E94" s="27">
        <v>0.72953936557210275</v>
      </c>
      <c r="F94" s="16">
        <v>2.3773030773747799</v>
      </c>
      <c r="G94" s="16">
        <v>1.0855558710145303</v>
      </c>
      <c r="H94" s="16">
        <v>0.87723155176766221</v>
      </c>
      <c r="I94" s="16">
        <v>3.1824685895503668</v>
      </c>
      <c r="J94" s="16">
        <v>0.53494629432704965</v>
      </c>
      <c r="K94" s="16">
        <v>1.59858218</v>
      </c>
      <c r="L94" s="13">
        <v>24.196658711480268</v>
      </c>
      <c r="N94" s="36"/>
    </row>
    <row r="95" spans="1:14" x14ac:dyDescent="0.35">
      <c r="A95" s="12">
        <v>1859</v>
      </c>
      <c r="B95" s="12" t="s">
        <v>91</v>
      </c>
      <c r="C95" s="16">
        <v>1.6662507167784377</v>
      </c>
      <c r="D95" s="16">
        <v>0.93696537500880828</v>
      </c>
      <c r="E95" s="27">
        <v>0.7594467652692436</v>
      </c>
      <c r="F95" s="16">
        <v>1.8105549873920557</v>
      </c>
      <c r="G95" s="16">
        <v>0.75625498965494309</v>
      </c>
      <c r="H95" s="16">
        <v>0.57724699853507289</v>
      </c>
      <c r="I95" s="16">
        <v>2.0852240939372892</v>
      </c>
      <c r="J95" s="16">
        <v>2.5044354633733721</v>
      </c>
      <c r="K95" s="16">
        <v>1.2999219399999999</v>
      </c>
      <c r="L95" s="13">
        <v>18.31976047542048</v>
      </c>
      <c r="N95" s="36"/>
    </row>
    <row r="96" spans="1:14" x14ac:dyDescent="0.35">
      <c r="A96" s="12">
        <v>1860</v>
      </c>
      <c r="B96" s="12" t="s">
        <v>92</v>
      </c>
      <c r="C96" s="16">
        <v>1.153661211669309</v>
      </c>
      <c r="D96" s="16">
        <v>1.0480832683913415</v>
      </c>
      <c r="E96" s="27">
        <v>0.95370125887932189</v>
      </c>
      <c r="F96" s="16">
        <v>1.045805559796102</v>
      </c>
      <c r="G96" s="16">
        <v>0.87455145715357119</v>
      </c>
      <c r="H96" s="16">
        <v>1.0267427364133614</v>
      </c>
      <c r="I96" s="16">
        <v>1.0049703149130778</v>
      </c>
      <c r="J96" s="16">
        <v>1.6665802319502319</v>
      </c>
      <c r="K96" s="16">
        <v>1.05890978</v>
      </c>
      <c r="L96" s="13">
        <v>0.52810969728761847</v>
      </c>
      <c r="N96" s="36"/>
    </row>
    <row r="97" spans="1:14" x14ac:dyDescent="0.35">
      <c r="A97" s="12">
        <v>1865</v>
      </c>
      <c r="B97" s="12" t="s">
        <v>93</v>
      </c>
      <c r="C97" s="16">
        <v>1.1786145589189752</v>
      </c>
      <c r="D97" s="16">
        <v>0.98047668689453882</v>
      </c>
      <c r="E97" s="27">
        <v>0.90086291224380477</v>
      </c>
      <c r="F97" s="16">
        <v>1.100140182101679</v>
      </c>
      <c r="G97" s="16">
        <v>0.97128139863189555</v>
      </c>
      <c r="H97" s="16">
        <v>0.94035993985264987</v>
      </c>
      <c r="I97" s="16">
        <v>1.0224718606708927</v>
      </c>
      <c r="J97" s="16">
        <v>0.66713215609464094</v>
      </c>
      <c r="K97" s="16">
        <v>1.04820672</v>
      </c>
      <c r="L97" s="13">
        <v>7.542056317900915</v>
      </c>
      <c r="N97" s="36"/>
    </row>
    <row r="98" spans="1:14" x14ac:dyDescent="0.35">
      <c r="A98" s="12">
        <v>1866</v>
      </c>
      <c r="B98" s="12" t="s">
        <v>94</v>
      </c>
      <c r="C98" s="16">
        <v>1.2213356619083777</v>
      </c>
      <c r="D98" s="16">
        <v>0.97520871786149455</v>
      </c>
      <c r="E98" s="27">
        <v>0.95571068612671561</v>
      </c>
      <c r="F98" s="16">
        <v>1.1211059935907004</v>
      </c>
      <c r="G98" s="16">
        <v>0.93250074589300724</v>
      </c>
      <c r="H98" s="16">
        <v>0.96806887370323236</v>
      </c>
      <c r="I98" s="16">
        <v>1.0474753436973046</v>
      </c>
      <c r="J98" s="16">
        <v>1.7753991577319801</v>
      </c>
      <c r="K98" s="16">
        <v>1.07546309</v>
      </c>
      <c r="L98" s="13">
        <v>5.9384396267005286</v>
      </c>
      <c r="N98" s="36"/>
    </row>
    <row r="99" spans="1:14" x14ac:dyDescent="0.35">
      <c r="A99" s="12">
        <v>1867</v>
      </c>
      <c r="B99" s="12" t="s">
        <v>95</v>
      </c>
      <c r="C99" s="16">
        <v>1.7031903105622135</v>
      </c>
      <c r="D99" s="16">
        <v>0.84610432146298331</v>
      </c>
      <c r="E99" s="27">
        <v>0.85718514099615351</v>
      </c>
      <c r="F99" s="16">
        <v>1.4475530685320785</v>
      </c>
      <c r="G99" s="16">
        <v>0.8987639042772988</v>
      </c>
      <c r="H99" s="16">
        <v>0.78763598657947653</v>
      </c>
      <c r="I99" s="16">
        <v>1.4920462011254016</v>
      </c>
      <c r="J99" s="16">
        <v>2.8848303189745632</v>
      </c>
      <c r="K99" s="16">
        <v>1.2525507499999999</v>
      </c>
      <c r="L99" s="13">
        <v>10.165696367581404</v>
      </c>
      <c r="N99" s="36"/>
    </row>
    <row r="100" spans="1:14" x14ac:dyDescent="0.35">
      <c r="A100" s="12">
        <v>1868</v>
      </c>
      <c r="B100" s="12" t="s">
        <v>96</v>
      </c>
      <c r="C100" s="16">
        <v>1.3317329148755075</v>
      </c>
      <c r="D100" s="16">
        <v>0.94304491622087006</v>
      </c>
      <c r="E100" s="27">
        <v>0.82792305140606004</v>
      </c>
      <c r="F100" s="16">
        <v>1.1735804792313047</v>
      </c>
      <c r="G100" s="16">
        <v>0.9399755643790616</v>
      </c>
      <c r="H100" s="16">
        <v>0.90114279602862901</v>
      </c>
      <c r="I100" s="16">
        <v>1.1824466899528903</v>
      </c>
      <c r="J100" s="16">
        <v>1.1954534952237961</v>
      </c>
      <c r="K100" s="16">
        <v>1.09813187</v>
      </c>
      <c r="L100" s="13">
        <v>3.0694372642328744</v>
      </c>
      <c r="N100" s="36"/>
    </row>
    <row r="101" spans="1:14" x14ac:dyDescent="0.35">
      <c r="A101" s="12">
        <v>1870</v>
      </c>
      <c r="B101" s="12" t="s">
        <v>97</v>
      </c>
      <c r="C101" s="16">
        <v>1.0533656172161718</v>
      </c>
      <c r="D101" s="16">
        <v>1.0741121112863607</v>
      </c>
      <c r="E101" s="27">
        <v>0.9896023050991114</v>
      </c>
      <c r="F101" s="16">
        <v>1.0422418938841731</v>
      </c>
      <c r="G101" s="16">
        <v>0.82153748014438288</v>
      </c>
      <c r="H101" s="16">
        <v>1.1315796635358399</v>
      </c>
      <c r="I101" s="16">
        <v>1.0078263644653969</v>
      </c>
      <c r="J101" s="16">
        <v>1.2652042887878903</v>
      </c>
      <c r="K101" s="16">
        <v>1.0353363799999999</v>
      </c>
      <c r="L101" s="13">
        <v>3.4907677943933777</v>
      </c>
      <c r="N101" s="36"/>
    </row>
    <row r="102" spans="1:14" x14ac:dyDescent="0.35">
      <c r="A102" s="12">
        <v>1871</v>
      </c>
      <c r="B102" s="12" t="s">
        <v>98</v>
      </c>
      <c r="C102" s="16">
        <v>1.4376082749239378</v>
      </c>
      <c r="D102" s="16">
        <v>0.9675203535190755</v>
      </c>
      <c r="E102" s="27">
        <v>0.82195148028483711</v>
      </c>
      <c r="F102" s="16">
        <v>1.3701906739648537</v>
      </c>
      <c r="G102" s="16">
        <v>0.77783259230398627</v>
      </c>
      <c r="H102" s="16">
        <v>0.78062695638781598</v>
      </c>
      <c r="I102" s="16">
        <v>1.2429715735052167</v>
      </c>
      <c r="J102" s="16">
        <v>2.1009664044433292</v>
      </c>
      <c r="K102" s="16">
        <v>1.1476428999999999</v>
      </c>
      <c r="L102" s="13">
        <v>16.959505452810845</v>
      </c>
      <c r="N102" s="36"/>
    </row>
    <row r="103" spans="1:14" x14ac:dyDescent="0.35">
      <c r="A103" s="12">
        <v>1874</v>
      </c>
      <c r="B103" s="12" t="s">
        <v>99</v>
      </c>
      <c r="C103" s="16">
        <v>1.6455113647548127</v>
      </c>
      <c r="D103" s="16">
        <v>0.85315434686225311</v>
      </c>
      <c r="E103" s="27">
        <v>0.55167862463989115</v>
      </c>
      <c r="F103" s="16">
        <v>1.9740745955945196</v>
      </c>
      <c r="G103" s="16">
        <v>1.2073797456199444</v>
      </c>
      <c r="H103" s="16">
        <v>0.59694679173924203</v>
      </c>
      <c r="I103" s="16">
        <v>2.480828119281639</v>
      </c>
      <c r="J103" s="16">
        <v>0.28873881593516815</v>
      </c>
      <c r="K103" s="16">
        <v>1.30222511</v>
      </c>
      <c r="L103" s="13">
        <v>14.083926211886137</v>
      </c>
      <c r="N103" s="36"/>
    </row>
    <row r="104" spans="1:14" x14ac:dyDescent="0.35">
      <c r="A104" s="12">
        <v>1875</v>
      </c>
      <c r="B104" s="12" t="s">
        <v>100</v>
      </c>
      <c r="C104" s="16">
        <v>1.6222289503936793</v>
      </c>
      <c r="D104" s="16">
        <v>0.98488976828178243</v>
      </c>
      <c r="E104" s="27">
        <v>0.76927518772529435</v>
      </c>
      <c r="F104" s="16">
        <v>1.5824347599293573</v>
      </c>
      <c r="G104" s="16">
        <v>0.79959804782482857</v>
      </c>
      <c r="H104" s="16">
        <v>0.77924181723087449</v>
      </c>
      <c r="I104" s="16">
        <v>1.4736324603715547</v>
      </c>
      <c r="J104" s="16">
        <v>3.2241790329972924</v>
      </c>
      <c r="K104" s="16">
        <v>1.2459155799999999</v>
      </c>
      <c r="L104" s="13">
        <v>27.11265782035116</v>
      </c>
      <c r="N104" s="36"/>
    </row>
    <row r="105" spans="1:14" x14ac:dyDescent="0.35">
      <c r="A105" s="12">
        <v>3101</v>
      </c>
      <c r="B105" s="12" t="s">
        <v>101</v>
      </c>
      <c r="C105" s="16">
        <v>1.110382567956214</v>
      </c>
      <c r="D105" s="16">
        <v>0.95410266598587345</v>
      </c>
      <c r="E105" s="27">
        <v>0.86313840335243408</v>
      </c>
      <c r="F105" s="16">
        <v>0.99405395687439468</v>
      </c>
      <c r="G105" s="16">
        <v>1.179739523301212</v>
      </c>
      <c r="H105" s="16">
        <v>1.0742998844985474</v>
      </c>
      <c r="I105" s="16">
        <v>0.94431141292719345</v>
      </c>
      <c r="J105" s="16">
        <v>0.73145461069235718</v>
      </c>
      <c r="K105" s="16">
        <v>1.0146119600000001</v>
      </c>
      <c r="L105" s="13">
        <v>-1.5007279795025852</v>
      </c>
      <c r="N105" s="36"/>
    </row>
    <row r="106" spans="1:14" x14ac:dyDescent="0.35">
      <c r="A106" s="12">
        <v>3103</v>
      </c>
      <c r="B106" s="12" t="s">
        <v>102</v>
      </c>
      <c r="C106" s="16">
        <v>1.0533283532258826</v>
      </c>
      <c r="D106" s="16">
        <v>0.92976907154511124</v>
      </c>
      <c r="E106" s="27">
        <v>0.9128142006301676</v>
      </c>
      <c r="F106" s="16">
        <v>0.95306248083274614</v>
      </c>
      <c r="G106" s="16">
        <v>1.1792481802728987</v>
      </c>
      <c r="H106" s="16">
        <v>1.0186499870305425</v>
      </c>
      <c r="I106" s="16">
        <v>0.93454646170264222</v>
      </c>
      <c r="J106" s="16">
        <v>0.22425993573389286</v>
      </c>
      <c r="K106" s="16">
        <v>0.98914559000000002</v>
      </c>
      <c r="L106" s="13">
        <v>-3.3830681577560426</v>
      </c>
      <c r="N106" s="36"/>
    </row>
    <row r="107" spans="1:14" x14ac:dyDescent="0.35">
      <c r="A107" s="12">
        <v>3105</v>
      </c>
      <c r="B107" s="12" t="s">
        <v>103</v>
      </c>
      <c r="C107" s="16">
        <v>1.0465831061153541</v>
      </c>
      <c r="D107" s="16">
        <v>1.0092802419670188</v>
      </c>
      <c r="E107" s="27">
        <v>0.94747711769729082</v>
      </c>
      <c r="F107" s="16">
        <v>0.95311446458682414</v>
      </c>
      <c r="G107" s="16">
        <v>1.3501682217805842</v>
      </c>
      <c r="H107" s="16">
        <v>1.1231794825562957</v>
      </c>
      <c r="I107" s="16">
        <v>0.93649528637499846</v>
      </c>
      <c r="J107" s="16">
        <v>0.51663429497340252</v>
      </c>
      <c r="K107" s="16">
        <v>1.0253974400000001</v>
      </c>
      <c r="L107" s="13">
        <v>-2.5955578484765738</v>
      </c>
      <c r="N107" s="36"/>
    </row>
    <row r="108" spans="1:14" x14ac:dyDescent="0.35">
      <c r="A108" s="12">
        <v>3107</v>
      </c>
      <c r="B108" s="12" t="s">
        <v>104</v>
      </c>
      <c r="C108" s="16">
        <v>1.0154054622343627</v>
      </c>
      <c r="D108" s="16">
        <v>0.94508954981338489</v>
      </c>
      <c r="E108" s="27">
        <v>0.9043271574491375</v>
      </c>
      <c r="F108" s="16">
        <v>0.94805867595683369</v>
      </c>
      <c r="G108" s="16">
        <v>1.3192625080173543</v>
      </c>
      <c r="H108" s="16">
        <v>1.0806739567116754</v>
      </c>
      <c r="I108" s="16">
        <v>0.92980284640595201</v>
      </c>
      <c r="J108" s="16">
        <v>0.31647923299968511</v>
      </c>
      <c r="K108" s="16">
        <v>0.98729865000000006</v>
      </c>
      <c r="L108" s="13">
        <v>-2.3191409927624136</v>
      </c>
      <c r="N108" s="36"/>
    </row>
    <row r="109" spans="1:14" x14ac:dyDescent="0.35">
      <c r="A109" s="12">
        <v>3110</v>
      </c>
      <c r="B109" s="12" t="s">
        <v>105</v>
      </c>
      <c r="C109" s="16">
        <v>1.2506979902063293</v>
      </c>
      <c r="D109" s="16">
        <v>0.83207183615063274</v>
      </c>
      <c r="E109" s="27">
        <v>0.66078932565099668</v>
      </c>
      <c r="F109" s="16">
        <v>1.2209606966081687</v>
      </c>
      <c r="G109" s="16">
        <v>0.74698917559434841</v>
      </c>
      <c r="H109" s="16">
        <v>0.69406443456075162</v>
      </c>
      <c r="I109" s="16">
        <v>1.125375253532612</v>
      </c>
      <c r="J109" s="16">
        <v>0.7363975951887084</v>
      </c>
      <c r="K109" s="16">
        <v>0.99513141999999999</v>
      </c>
      <c r="L109" s="13">
        <v>6.3316292385584347</v>
      </c>
      <c r="N109" s="36"/>
    </row>
    <row r="110" spans="1:14" x14ac:dyDescent="0.35">
      <c r="A110" s="12">
        <v>3112</v>
      </c>
      <c r="B110" s="12" t="s">
        <v>106</v>
      </c>
      <c r="C110" s="16">
        <v>1.0851438049503626</v>
      </c>
      <c r="D110" s="16">
        <v>1.0501964464522824</v>
      </c>
      <c r="E110" s="27">
        <v>0.97861117593922986</v>
      </c>
      <c r="F110" s="16">
        <v>1.0637111750372696</v>
      </c>
      <c r="G110" s="16">
        <v>0.73362268135167508</v>
      </c>
      <c r="H110" s="16">
        <v>0.94521174427387622</v>
      </c>
      <c r="I110" s="16">
        <v>1.0309508662124818</v>
      </c>
      <c r="J110" s="16">
        <v>1.6161220174684139</v>
      </c>
      <c r="K110" s="16">
        <v>1.03096206</v>
      </c>
      <c r="L110" s="13">
        <v>3.2853293116265831</v>
      </c>
      <c r="N110" s="36"/>
    </row>
    <row r="111" spans="1:14" x14ac:dyDescent="0.35">
      <c r="A111" s="12">
        <v>3114</v>
      </c>
      <c r="B111" s="12" t="s">
        <v>107</v>
      </c>
      <c r="C111" s="16">
        <v>0.82640683777524238</v>
      </c>
      <c r="D111" s="16">
        <v>1.2520338010385759</v>
      </c>
      <c r="E111" s="27">
        <v>1.2285748443338744</v>
      </c>
      <c r="F111" s="16">
        <v>1.069765244781532</v>
      </c>
      <c r="G111" s="16">
        <v>0.8032167036094402</v>
      </c>
      <c r="H111" s="16">
        <v>0.97791469912416251</v>
      </c>
      <c r="I111" s="16">
        <v>1.0903224453284108</v>
      </c>
      <c r="J111" s="16">
        <v>1.9915673519138659</v>
      </c>
      <c r="K111" s="16">
        <v>1.0362828100000001</v>
      </c>
      <c r="L111" s="13">
        <v>4.5393302180455066</v>
      </c>
      <c r="N111" s="36"/>
    </row>
    <row r="112" spans="1:14" x14ac:dyDescent="0.35">
      <c r="A112" s="12">
        <v>3116</v>
      </c>
      <c r="B112" s="12" t="s">
        <v>108</v>
      </c>
      <c r="C112" s="16">
        <v>0.99625374576733117</v>
      </c>
      <c r="D112" s="16">
        <v>1.1383019269845704</v>
      </c>
      <c r="E112" s="27">
        <v>0.84384494910412433</v>
      </c>
      <c r="F112" s="16">
        <v>1.1296143310226296</v>
      </c>
      <c r="G112" s="16">
        <v>0.7956431050516084</v>
      </c>
      <c r="H112" s="16">
        <v>1.0515733881577078</v>
      </c>
      <c r="I112" s="16">
        <v>1.1727808383814897</v>
      </c>
      <c r="J112" s="16">
        <v>3.1541081339328008</v>
      </c>
      <c r="K112" s="16">
        <v>1.02508859</v>
      </c>
      <c r="L112" s="13">
        <v>2.0720990957970571</v>
      </c>
      <c r="N112" s="36"/>
    </row>
    <row r="113" spans="1:14" x14ac:dyDescent="0.35">
      <c r="A113" s="12">
        <v>3118</v>
      </c>
      <c r="B113" s="12" t="s">
        <v>109</v>
      </c>
      <c r="C113" s="16">
        <v>1.0229411355629556</v>
      </c>
      <c r="D113" s="16">
        <v>0.99130951188039673</v>
      </c>
      <c r="E113" s="27">
        <v>0.94413331914581178</v>
      </c>
      <c r="F113" s="16">
        <v>0.96942289974224682</v>
      </c>
      <c r="G113" s="16">
        <v>1.1038826275481897</v>
      </c>
      <c r="H113" s="16">
        <v>1.0193937662596759</v>
      </c>
      <c r="I113" s="16">
        <v>0.93987073033027402</v>
      </c>
      <c r="J113" s="16">
        <v>1.550024170868783</v>
      </c>
      <c r="K113" s="16">
        <v>0.99801715000000002</v>
      </c>
      <c r="L113" s="13">
        <v>-0.88545329672362527</v>
      </c>
      <c r="N113" s="36"/>
    </row>
    <row r="114" spans="1:14" x14ac:dyDescent="0.35">
      <c r="A114" s="12">
        <v>3120</v>
      </c>
      <c r="B114" s="12" t="s">
        <v>110</v>
      </c>
      <c r="C114" s="16">
        <v>1.2216212206319856</v>
      </c>
      <c r="D114" s="16">
        <v>0.95975955381049627</v>
      </c>
      <c r="E114" s="27">
        <v>0.87296607513315927</v>
      </c>
      <c r="F114" s="16">
        <v>1.0471304430766646</v>
      </c>
      <c r="G114" s="16">
        <v>1.0052929306467313</v>
      </c>
      <c r="H114" s="16">
        <v>0.81676855659695247</v>
      </c>
      <c r="I114" s="16">
        <v>1.0273281206140077</v>
      </c>
      <c r="J114" s="16">
        <v>3.9892258844108306</v>
      </c>
      <c r="K114" s="16">
        <v>1.05414808</v>
      </c>
      <c r="L114" s="13">
        <v>-1.003545664788362</v>
      </c>
      <c r="N114" s="36"/>
    </row>
    <row r="115" spans="1:14" x14ac:dyDescent="0.35">
      <c r="A115" s="12">
        <v>3122</v>
      </c>
      <c r="B115" s="12" t="s">
        <v>111</v>
      </c>
      <c r="C115" s="16">
        <v>1.3282876779418158</v>
      </c>
      <c r="D115" s="16">
        <v>0.96693201169797094</v>
      </c>
      <c r="E115" s="27">
        <v>0.79446956086987175</v>
      </c>
      <c r="F115" s="16">
        <v>1.2508911022354259</v>
      </c>
      <c r="G115" s="16">
        <v>0.9373880619123488</v>
      </c>
      <c r="H115" s="16">
        <v>0.74297454103585059</v>
      </c>
      <c r="I115" s="16">
        <v>1.2246990946846312</v>
      </c>
      <c r="J115" s="16">
        <v>4.2264462887624115</v>
      </c>
      <c r="K115" s="16">
        <v>1.10515406</v>
      </c>
      <c r="L115" s="13">
        <v>6.1064178762271695</v>
      </c>
      <c r="N115" s="36"/>
    </row>
    <row r="116" spans="1:14" x14ac:dyDescent="0.35">
      <c r="A116" s="12">
        <v>3124</v>
      </c>
      <c r="B116" s="12" t="s">
        <v>112</v>
      </c>
      <c r="C116" s="16">
        <v>1.3808370466630522</v>
      </c>
      <c r="D116" s="16">
        <v>1.0337769200246201</v>
      </c>
      <c r="E116" s="27">
        <v>0.7434564101619463</v>
      </c>
      <c r="F116" s="16">
        <v>1.6982609670304072</v>
      </c>
      <c r="G116" s="16">
        <v>0.7782656101781078</v>
      </c>
      <c r="H116" s="16">
        <v>0.7473662731102314</v>
      </c>
      <c r="I116" s="16">
        <v>1.9298991011318303</v>
      </c>
      <c r="J116" s="16">
        <v>5.372169696451345</v>
      </c>
      <c r="K116" s="16">
        <v>1.21158075</v>
      </c>
      <c r="L116" s="13">
        <v>15.584953478795796</v>
      </c>
      <c r="N116" s="36"/>
    </row>
    <row r="117" spans="1:14" x14ac:dyDescent="0.35">
      <c r="A117" s="12">
        <v>3201</v>
      </c>
      <c r="B117" s="12" t="s">
        <v>113</v>
      </c>
      <c r="C117" s="16">
        <v>0.94536407937239408</v>
      </c>
      <c r="D117" s="16">
        <v>1.0909264851244287</v>
      </c>
      <c r="E117" s="27">
        <v>1.1749948969348716</v>
      </c>
      <c r="F117" s="16">
        <v>0.93893060863588507</v>
      </c>
      <c r="G117" s="16">
        <v>0.83567266953373998</v>
      </c>
      <c r="H117" s="16">
        <v>0.98711880648685657</v>
      </c>
      <c r="I117" s="16">
        <v>0.93298278940898038</v>
      </c>
      <c r="J117" s="16">
        <v>4.6700451346840831E-2</v>
      </c>
      <c r="K117" s="16">
        <v>1.00911167</v>
      </c>
      <c r="L117" s="13">
        <v>-4.3216878822787521</v>
      </c>
      <c r="N117" s="36"/>
    </row>
    <row r="118" spans="1:14" x14ac:dyDescent="0.35">
      <c r="A118" s="12">
        <v>3203</v>
      </c>
      <c r="B118" s="12" t="s">
        <v>114</v>
      </c>
      <c r="C118" s="16">
        <v>0.91438738862315294</v>
      </c>
      <c r="D118" s="16">
        <v>1.0931807539895271</v>
      </c>
      <c r="E118" s="27">
        <v>1.1310515227359879</v>
      </c>
      <c r="F118" s="16">
        <v>0.94338381655794867</v>
      </c>
      <c r="G118" s="16">
        <v>0.85877786007390222</v>
      </c>
      <c r="H118" s="16">
        <v>1.0483087057199998</v>
      </c>
      <c r="I118" s="16">
        <v>0.93453360973236532</v>
      </c>
      <c r="J118" s="16">
        <v>0.18220927222167685</v>
      </c>
      <c r="K118" s="16">
        <v>0.99601510999999998</v>
      </c>
      <c r="L118" s="13">
        <v>-2.8738210790510266</v>
      </c>
      <c r="N118" s="36"/>
    </row>
    <row r="119" spans="1:14" x14ac:dyDescent="0.35">
      <c r="A119" s="12">
        <v>3205</v>
      </c>
      <c r="B119" s="12" t="s">
        <v>115</v>
      </c>
      <c r="C119" s="16">
        <v>0.85050073755081335</v>
      </c>
      <c r="D119" s="16">
        <v>1.0377668752656173</v>
      </c>
      <c r="E119" s="27">
        <v>1.0200027404806069</v>
      </c>
      <c r="F119" s="16">
        <v>0.90743222642640065</v>
      </c>
      <c r="G119" s="16">
        <v>1.0604897791174972</v>
      </c>
      <c r="H119" s="16">
        <v>1.0058404364813529</v>
      </c>
      <c r="I119" s="16">
        <v>0.93762571970436992</v>
      </c>
      <c r="J119" s="16">
        <v>0.39088896463517825</v>
      </c>
      <c r="K119" s="16">
        <v>0.94945882000000004</v>
      </c>
      <c r="L119" s="13">
        <v>-2.3750425991356678</v>
      </c>
      <c r="N119" s="36"/>
    </row>
    <row r="120" spans="1:14" x14ac:dyDescent="0.35">
      <c r="A120" s="12">
        <v>3207</v>
      </c>
      <c r="B120" s="12" t="s">
        <v>116</v>
      </c>
      <c r="C120" s="16">
        <v>0.90036771039796915</v>
      </c>
      <c r="D120" s="16">
        <v>1.1100341435578194</v>
      </c>
      <c r="E120" s="27">
        <v>1.1294253393840024</v>
      </c>
      <c r="F120" s="16">
        <v>0.93973904776040962</v>
      </c>
      <c r="G120" s="16">
        <v>0.84341376325183692</v>
      </c>
      <c r="H120" s="16">
        <v>1.0091615995635723</v>
      </c>
      <c r="I120" s="16">
        <v>0.9402271934755656</v>
      </c>
      <c r="J120" s="16">
        <v>0.16661730220313531</v>
      </c>
      <c r="K120" s="16">
        <v>0.99251716999999995</v>
      </c>
      <c r="L120" s="13">
        <v>-3.2170671140816012</v>
      </c>
      <c r="N120" s="36"/>
    </row>
    <row r="121" spans="1:14" x14ac:dyDescent="0.35">
      <c r="A121" s="12">
        <v>3209</v>
      </c>
      <c r="B121" s="12" t="s">
        <v>117</v>
      </c>
      <c r="C121" s="16">
        <v>0.76434688232352521</v>
      </c>
      <c r="D121" s="16">
        <v>1.1325537032736916</v>
      </c>
      <c r="E121" s="27">
        <v>1.0840372201583617</v>
      </c>
      <c r="F121" s="16">
        <v>0.90106781269093794</v>
      </c>
      <c r="G121" s="16">
        <v>1.2508695719052179</v>
      </c>
      <c r="H121" s="16">
        <v>1.1732450613113661</v>
      </c>
      <c r="I121" s="16">
        <v>0.9516442149795763</v>
      </c>
      <c r="J121" s="16">
        <v>0.53925094528985873</v>
      </c>
      <c r="K121" s="16">
        <v>0.96917989999999998</v>
      </c>
      <c r="L121" s="13">
        <v>-2.0321483259933757</v>
      </c>
      <c r="N121" s="36"/>
    </row>
    <row r="122" spans="1:14" x14ac:dyDescent="0.35">
      <c r="A122" s="12">
        <v>3212</v>
      </c>
      <c r="B122" s="12" t="s">
        <v>118</v>
      </c>
      <c r="C122" s="16">
        <v>0.87319832720991164</v>
      </c>
      <c r="D122" s="16">
        <v>1.1409522298852968</v>
      </c>
      <c r="E122" s="27">
        <v>1.1388159806088418</v>
      </c>
      <c r="F122" s="16">
        <v>0.95762361317057831</v>
      </c>
      <c r="G122" s="16">
        <v>0.83253612709740821</v>
      </c>
      <c r="H122" s="16">
        <v>1.0899383904825406</v>
      </c>
      <c r="I122" s="16">
        <v>0.96619880334090991</v>
      </c>
      <c r="J122" s="16">
        <v>0.13360768989289509</v>
      </c>
      <c r="K122" s="16">
        <v>0.99750881999999996</v>
      </c>
      <c r="L122" s="13">
        <v>-4.0431638440320796</v>
      </c>
      <c r="N122" s="36"/>
    </row>
    <row r="123" spans="1:14" x14ac:dyDescent="0.35">
      <c r="A123" s="12">
        <v>3214</v>
      </c>
      <c r="B123" s="12" t="s">
        <v>119</v>
      </c>
      <c r="C123" s="16">
        <v>1.0603824568699984</v>
      </c>
      <c r="D123" s="16">
        <v>0.9470718145444007</v>
      </c>
      <c r="E123" s="27">
        <v>0.84182948612217023</v>
      </c>
      <c r="F123" s="16">
        <v>0.99783922727639607</v>
      </c>
      <c r="G123" s="16">
        <v>0.7973262165458026</v>
      </c>
      <c r="H123" s="16">
        <v>0.91681538284710329</v>
      </c>
      <c r="I123" s="16">
        <v>0.9686932535148669</v>
      </c>
      <c r="J123" s="16">
        <v>0.28852199577260507</v>
      </c>
      <c r="K123" s="16">
        <v>0.96607600999999999</v>
      </c>
      <c r="L123" s="13">
        <v>-0.82625945896370467</v>
      </c>
      <c r="N123" s="36"/>
    </row>
    <row r="124" spans="1:14" x14ac:dyDescent="0.35">
      <c r="A124" s="12">
        <v>3216</v>
      </c>
      <c r="B124" s="12" t="s">
        <v>120</v>
      </c>
      <c r="C124" s="16">
        <v>0.83834596417504792</v>
      </c>
      <c r="D124" s="16">
        <v>1.1282323157576628</v>
      </c>
      <c r="E124" s="27">
        <v>1.1220559173319988</v>
      </c>
      <c r="F124" s="16">
        <v>0.97140633436575852</v>
      </c>
      <c r="G124" s="16">
        <v>0.88406570604429069</v>
      </c>
      <c r="H124" s="16">
        <v>1.0493557502815951</v>
      </c>
      <c r="I124" s="16">
        <v>0.96873613964702476</v>
      </c>
      <c r="J124" s="16">
        <v>0.51158558437844082</v>
      </c>
      <c r="K124" s="16">
        <v>0.98222463999999998</v>
      </c>
      <c r="L124" s="13">
        <v>-1.4117504407402066</v>
      </c>
      <c r="N124" s="36"/>
    </row>
    <row r="125" spans="1:14" x14ac:dyDescent="0.35">
      <c r="A125" s="12">
        <v>3218</v>
      </c>
      <c r="B125" s="12" t="s">
        <v>121</v>
      </c>
      <c r="C125" s="16">
        <v>0.82842986550700337</v>
      </c>
      <c r="D125" s="16">
        <v>1.0357026518393082</v>
      </c>
      <c r="E125" s="27">
        <v>1.121779515861284</v>
      </c>
      <c r="F125" s="16">
        <v>0.93265911940197743</v>
      </c>
      <c r="G125" s="16">
        <v>0.91277218671664606</v>
      </c>
      <c r="H125" s="16">
        <v>1.0421084260852256</v>
      </c>
      <c r="I125" s="16">
        <v>0.96989143553538948</v>
      </c>
      <c r="J125" s="16">
        <v>0.47723964158819682</v>
      </c>
      <c r="K125" s="16">
        <v>0.95494206000000004</v>
      </c>
      <c r="L125" s="13">
        <v>-2.6669535523724335</v>
      </c>
      <c r="N125" s="36"/>
    </row>
    <row r="126" spans="1:14" x14ac:dyDescent="0.35">
      <c r="A126" s="12">
        <v>3220</v>
      </c>
      <c r="B126" s="12" t="s">
        <v>122</v>
      </c>
      <c r="C126" s="16">
        <v>0.85481430272705117</v>
      </c>
      <c r="D126" s="16">
        <v>1.1478521956384913</v>
      </c>
      <c r="E126" s="27">
        <v>0.9287686015003177</v>
      </c>
      <c r="F126" s="16">
        <v>0.96710478786101561</v>
      </c>
      <c r="G126" s="16">
        <v>0.93182129231212996</v>
      </c>
      <c r="H126" s="16">
        <v>1.1424807307081772</v>
      </c>
      <c r="I126" s="16">
        <v>1.0046242559311744</v>
      </c>
      <c r="J126" s="16">
        <v>0.83561944820039191</v>
      </c>
      <c r="K126" s="16">
        <v>0.97207361000000003</v>
      </c>
      <c r="L126" s="13">
        <v>-0.96224960614767951</v>
      </c>
      <c r="N126" s="36"/>
    </row>
    <row r="127" spans="1:14" x14ac:dyDescent="0.35">
      <c r="A127" s="12">
        <v>3222</v>
      </c>
      <c r="B127" s="12" t="s">
        <v>123</v>
      </c>
      <c r="C127" s="16">
        <v>0.7714011344749051</v>
      </c>
      <c r="D127" s="16">
        <v>0.96769907007640088</v>
      </c>
      <c r="E127" s="27">
        <v>1.1559991994468173</v>
      </c>
      <c r="F127" s="16">
        <v>0.90445946226393925</v>
      </c>
      <c r="G127" s="16">
        <v>1.1512835524143257</v>
      </c>
      <c r="H127" s="16">
        <v>1.0394387303614889</v>
      </c>
      <c r="I127" s="16">
        <v>0.94597154544328166</v>
      </c>
      <c r="J127" s="16">
        <v>5.9561286083102266E-2</v>
      </c>
      <c r="K127" s="16">
        <v>0.93136885999999997</v>
      </c>
      <c r="L127" s="13">
        <v>-3.8104373907144691</v>
      </c>
      <c r="N127" s="36"/>
    </row>
    <row r="128" spans="1:14" x14ac:dyDescent="0.35">
      <c r="A128" s="12">
        <v>3224</v>
      </c>
      <c r="B128" s="12" t="s">
        <v>124</v>
      </c>
      <c r="C128" s="16">
        <v>0.77914151762799089</v>
      </c>
      <c r="D128" s="16">
        <v>1.1017205003175368</v>
      </c>
      <c r="E128" s="27">
        <v>1.1927817022509881</v>
      </c>
      <c r="F128" s="16">
        <v>0.90927177453708041</v>
      </c>
      <c r="G128" s="16">
        <v>0.98076417742630406</v>
      </c>
      <c r="H128" s="16">
        <v>1.0541977898977795</v>
      </c>
      <c r="I128" s="16">
        <v>0.97310126107114292</v>
      </c>
      <c r="J128" s="16">
        <v>0.13701740104770038</v>
      </c>
      <c r="K128" s="16">
        <v>0.96634781000000003</v>
      </c>
      <c r="L128" s="13">
        <v>-2.6788481634885102</v>
      </c>
      <c r="N128" s="36"/>
    </row>
    <row r="129" spans="1:14" x14ac:dyDescent="0.35">
      <c r="A129" s="12">
        <v>3226</v>
      </c>
      <c r="B129" s="12" t="s">
        <v>125</v>
      </c>
      <c r="C129" s="16">
        <v>1.0283645319024599</v>
      </c>
      <c r="D129" s="16">
        <v>1.0208992589666932</v>
      </c>
      <c r="E129" s="27">
        <v>0.91968326984117732</v>
      </c>
      <c r="F129" s="16">
        <v>1.0203393624613193</v>
      </c>
      <c r="G129" s="16">
        <v>0.94200858787023245</v>
      </c>
      <c r="H129" s="16">
        <v>0.98065140190540279</v>
      </c>
      <c r="I129" s="16">
        <v>0.97458384783783503</v>
      </c>
      <c r="J129" s="16">
        <v>1.8996626966900647</v>
      </c>
      <c r="K129" s="16">
        <v>0.99991054999999995</v>
      </c>
      <c r="L129" s="13">
        <v>1.4235909906201414</v>
      </c>
      <c r="N129" s="36"/>
    </row>
    <row r="130" spans="1:14" x14ac:dyDescent="0.35">
      <c r="A130" s="12">
        <v>3228</v>
      </c>
      <c r="B130" s="12" t="s">
        <v>126</v>
      </c>
      <c r="C130" s="16">
        <v>0.91234111754087066</v>
      </c>
      <c r="D130" s="16">
        <v>1.0399148580027209</v>
      </c>
      <c r="E130" s="27">
        <v>1.0447374501449547</v>
      </c>
      <c r="F130" s="16">
        <v>0.96880167859700228</v>
      </c>
      <c r="G130" s="16">
        <v>0.91485240817717128</v>
      </c>
      <c r="H130" s="16">
        <v>0.99663231958591014</v>
      </c>
      <c r="I130" s="16">
        <v>0.96188899453125831</v>
      </c>
      <c r="J130" s="16">
        <v>1.6126873960667283</v>
      </c>
      <c r="K130" s="16">
        <v>0.97641054000000005</v>
      </c>
      <c r="L130" s="13">
        <v>-0.40817237191458844</v>
      </c>
      <c r="N130" s="36"/>
    </row>
    <row r="131" spans="1:14" x14ac:dyDescent="0.35">
      <c r="A131" s="12">
        <v>3230</v>
      </c>
      <c r="B131" s="12" t="s">
        <v>127</v>
      </c>
      <c r="C131" s="16">
        <v>0.85916850745875617</v>
      </c>
      <c r="D131" s="16">
        <v>1.0383234203735487</v>
      </c>
      <c r="E131" s="27">
        <v>0.99341308190468736</v>
      </c>
      <c r="F131" s="16">
        <v>1.0002130502963344</v>
      </c>
      <c r="G131" s="16">
        <v>0.7770142918790377</v>
      </c>
      <c r="H131" s="16">
        <v>0.86614574544323453</v>
      </c>
      <c r="I131" s="16">
        <v>1.0427171663912302</v>
      </c>
      <c r="J131" s="16">
        <v>1.0121278886778249</v>
      </c>
      <c r="K131" s="16">
        <v>0.94342433000000003</v>
      </c>
      <c r="L131" s="13">
        <v>-1.4784824454236514</v>
      </c>
      <c r="N131" s="36"/>
    </row>
    <row r="132" spans="1:14" x14ac:dyDescent="0.35">
      <c r="A132" s="12">
        <v>3232</v>
      </c>
      <c r="B132" s="12" t="s">
        <v>128</v>
      </c>
      <c r="C132" s="16">
        <v>0.84684951273219589</v>
      </c>
      <c r="D132" s="16">
        <v>1.1826845606781744</v>
      </c>
      <c r="E132" s="27">
        <v>1.1093098318677175</v>
      </c>
      <c r="F132" s="16">
        <v>0.93145635285302786</v>
      </c>
      <c r="G132" s="16">
        <v>0.7877301194764238</v>
      </c>
      <c r="H132" s="16">
        <v>0.97061589006620141</v>
      </c>
      <c r="I132" s="16">
        <v>0.96253212883147543</v>
      </c>
      <c r="J132" s="16">
        <v>0.24899945982802907</v>
      </c>
      <c r="K132" s="16">
        <v>0.98438541999999996</v>
      </c>
      <c r="L132" s="13">
        <v>-2.4565304386458138</v>
      </c>
      <c r="N132" s="36"/>
    </row>
    <row r="133" spans="1:14" x14ac:dyDescent="0.35">
      <c r="A133" s="12">
        <v>3234</v>
      </c>
      <c r="B133" s="12" t="s">
        <v>129</v>
      </c>
      <c r="C133" s="16">
        <v>1.038458078290565</v>
      </c>
      <c r="D133" s="16">
        <v>1.0059064260806698</v>
      </c>
      <c r="E133" s="27">
        <v>0.97262937805042315</v>
      </c>
      <c r="F133" s="16">
        <v>1.0356498849062437</v>
      </c>
      <c r="G133" s="16">
        <v>0.86307094795579198</v>
      </c>
      <c r="H133" s="16">
        <v>0.9488031882825072</v>
      </c>
      <c r="I133" s="16">
        <v>1.0231857638406889</v>
      </c>
      <c r="J133" s="16">
        <v>1.4253919369439743</v>
      </c>
      <c r="K133" s="16">
        <v>1.00665355</v>
      </c>
      <c r="L133" s="13">
        <v>0.42054837218739749</v>
      </c>
      <c r="N133" s="36"/>
    </row>
    <row r="134" spans="1:14" x14ac:dyDescent="0.35">
      <c r="A134" s="12">
        <v>3236</v>
      </c>
      <c r="B134" s="12" t="s">
        <v>130</v>
      </c>
      <c r="C134" s="16">
        <v>1.0758717889208123</v>
      </c>
      <c r="D134" s="16">
        <v>0.95937961383042292</v>
      </c>
      <c r="E134" s="27">
        <v>0.98450046241338751</v>
      </c>
      <c r="F134" s="16">
        <v>1.0443654118658359</v>
      </c>
      <c r="G134" s="16">
        <v>0.85945728233927643</v>
      </c>
      <c r="H134" s="16">
        <v>0.96102125321835341</v>
      </c>
      <c r="I134" s="16">
        <v>1.0468159751178756</v>
      </c>
      <c r="J134" s="16">
        <v>1.129516868946665</v>
      </c>
      <c r="K134" s="16">
        <v>1.01297098</v>
      </c>
      <c r="L134" s="13">
        <v>-5.3252309651043106E-2</v>
      </c>
      <c r="N134" s="36"/>
    </row>
    <row r="135" spans="1:14" x14ac:dyDescent="0.35">
      <c r="A135" s="12">
        <v>3238</v>
      </c>
      <c r="B135" s="12" t="s">
        <v>131</v>
      </c>
      <c r="C135" s="16">
        <v>0.82379967660925313</v>
      </c>
      <c r="D135" s="16">
        <v>1.0585780575521517</v>
      </c>
      <c r="E135" s="27">
        <v>1.1435074834048031</v>
      </c>
      <c r="F135" s="16">
        <v>0.93468218522962532</v>
      </c>
      <c r="G135" s="16">
        <v>0.93580372116736998</v>
      </c>
      <c r="H135" s="16">
        <v>1.0194313285857102</v>
      </c>
      <c r="I135" s="16">
        <v>0.98782437519369504</v>
      </c>
      <c r="J135" s="16">
        <v>1.0721445241098049</v>
      </c>
      <c r="K135" s="16">
        <v>0.96517533</v>
      </c>
      <c r="L135" s="13">
        <v>-2.2555883558202368</v>
      </c>
      <c r="N135" s="36"/>
    </row>
    <row r="136" spans="1:14" x14ac:dyDescent="0.35">
      <c r="A136" s="12">
        <v>3240</v>
      </c>
      <c r="B136" s="12" t="s">
        <v>132</v>
      </c>
      <c r="C136" s="16">
        <v>0.91483172498239884</v>
      </c>
      <c r="D136" s="16">
        <v>1.0621346396438831</v>
      </c>
      <c r="E136" s="27">
        <v>1.0495138482746333</v>
      </c>
      <c r="F136" s="16">
        <v>0.93666162722610302</v>
      </c>
      <c r="G136" s="16">
        <v>0.98990430427477505</v>
      </c>
      <c r="H136" s="16">
        <v>1.0705054062172938</v>
      </c>
      <c r="I136" s="16">
        <v>0.95738237034047002</v>
      </c>
      <c r="J136" s="16">
        <v>0.76878650277902438</v>
      </c>
      <c r="K136" s="16">
        <v>0.98626928999999997</v>
      </c>
      <c r="L136" s="13">
        <v>-2.2476715091928554</v>
      </c>
      <c r="N136" s="36"/>
    </row>
    <row r="137" spans="1:14" x14ac:dyDescent="0.35">
      <c r="A137" s="12">
        <v>3242</v>
      </c>
      <c r="B137" s="12" t="s">
        <v>133</v>
      </c>
      <c r="C137" s="16">
        <v>1.1666695173750605</v>
      </c>
      <c r="D137" s="16">
        <v>1.062021384009789</v>
      </c>
      <c r="E137" s="27">
        <v>0.90171784598983395</v>
      </c>
      <c r="F137" s="16">
        <v>1.2785650491709042</v>
      </c>
      <c r="G137" s="16">
        <v>0.91402231268540302</v>
      </c>
      <c r="H137" s="16">
        <v>1.1107546358248028</v>
      </c>
      <c r="I137" s="16">
        <v>1.3130819672197906</v>
      </c>
      <c r="J137" s="16">
        <v>2.4469635998261468</v>
      </c>
      <c r="K137" s="16">
        <v>1.10573024</v>
      </c>
      <c r="L137" s="13">
        <v>8.0414536293410492</v>
      </c>
      <c r="N137" s="36"/>
    </row>
    <row r="138" spans="1:14" x14ac:dyDescent="0.35">
      <c r="A138" s="12">
        <v>3301</v>
      </c>
      <c r="B138" s="12" t="s">
        <v>134</v>
      </c>
      <c r="C138" s="16">
        <v>0.98637851577566038</v>
      </c>
      <c r="D138" s="16">
        <v>0.96406101715135806</v>
      </c>
      <c r="E138" s="27">
        <v>0.97487089702095608</v>
      </c>
      <c r="F138" s="16">
        <v>0.92882178332267218</v>
      </c>
      <c r="G138" s="16">
        <v>1.2721688683602701</v>
      </c>
      <c r="H138" s="16">
        <v>1.0651693639623352</v>
      </c>
      <c r="I138" s="16">
        <v>0.9312902338940644</v>
      </c>
      <c r="J138" s="16">
        <v>0.12168566721156342</v>
      </c>
      <c r="K138" s="16">
        <v>0.98777141999999996</v>
      </c>
      <c r="L138" s="13">
        <v>-2.1243335036633653</v>
      </c>
      <c r="N138" s="36"/>
    </row>
    <row r="139" spans="1:14" x14ac:dyDescent="0.35">
      <c r="A139" s="12">
        <v>3303</v>
      </c>
      <c r="B139" s="12" t="s">
        <v>135</v>
      </c>
      <c r="C139" s="16">
        <v>1.0124604842020464</v>
      </c>
      <c r="D139" s="16">
        <v>1.018333996494396</v>
      </c>
      <c r="E139" s="27">
        <v>0.90222404379820809</v>
      </c>
      <c r="F139" s="16">
        <v>0.97677544222457913</v>
      </c>
      <c r="G139" s="16">
        <v>0.97835899288644557</v>
      </c>
      <c r="H139" s="16">
        <v>1.0145032525062796</v>
      </c>
      <c r="I139" s="16">
        <v>0.94933772806871974</v>
      </c>
      <c r="J139" s="16">
        <v>0.71778808161036423</v>
      </c>
      <c r="K139" s="16">
        <v>0.98696276000000005</v>
      </c>
      <c r="L139" s="13">
        <v>0.6545362100522425</v>
      </c>
      <c r="N139" s="36"/>
    </row>
    <row r="140" spans="1:14" x14ac:dyDescent="0.35">
      <c r="A140" s="12">
        <v>3305</v>
      </c>
      <c r="B140" s="12" t="s">
        <v>136</v>
      </c>
      <c r="C140" s="16">
        <v>1.0866662386554231</v>
      </c>
      <c r="D140" s="16">
        <v>0.92807572881230216</v>
      </c>
      <c r="E140" s="27">
        <v>0.84166919771525439</v>
      </c>
      <c r="F140" s="16">
        <v>1.0124037658280383</v>
      </c>
      <c r="G140" s="16">
        <v>1.0736230922101075</v>
      </c>
      <c r="H140" s="16">
        <v>0.970720623782245</v>
      </c>
      <c r="I140" s="16">
        <v>0.94645420274904402</v>
      </c>
      <c r="J140" s="16">
        <v>1.1109516758673215</v>
      </c>
      <c r="K140" s="16">
        <v>0.98875195999999999</v>
      </c>
      <c r="L140" s="13">
        <v>3.750834709850551</v>
      </c>
      <c r="N140" s="36"/>
    </row>
    <row r="141" spans="1:14" x14ac:dyDescent="0.35">
      <c r="A141" s="12">
        <v>3310</v>
      </c>
      <c r="B141" s="12" t="s">
        <v>137</v>
      </c>
      <c r="C141" s="16">
        <v>0.99746816012479589</v>
      </c>
      <c r="D141" s="16">
        <v>1.1998068293502917</v>
      </c>
      <c r="E141" s="27">
        <v>1.0144116714544309</v>
      </c>
      <c r="F141" s="16">
        <v>1.0762121160720142</v>
      </c>
      <c r="G141" s="16">
        <v>0.71613076597794367</v>
      </c>
      <c r="H141" s="16">
        <v>0.87796750457700801</v>
      </c>
      <c r="I141" s="16">
        <v>1.0585259771112048</v>
      </c>
      <c r="J141" s="16">
        <v>1.322544543907143</v>
      </c>
      <c r="K141" s="16">
        <v>1.03974901</v>
      </c>
      <c r="L141" s="13">
        <v>1.9231314342569021</v>
      </c>
      <c r="N141" s="36"/>
    </row>
    <row r="142" spans="1:14" x14ac:dyDescent="0.35">
      <c r="A142" s="12">
        <v>3312</v>
      </c>
      <c r="B142" s="12" t="s">
        <v>138</v>
      </c>
      <c r="C142" s="16">
        <v>0.9391878745129697</v>
      </c>
      <c r="D142" s="16">
        <v>1.0663871485395222</v>
      </c>
      <c r="E142" s="27">
        <v>1.0927258675736811</v>
      </c>
      <c r="F142" s="16">
        <v>0.95473242374456735</v>
      </c>
      <c r="G142" s="16">
        <v>0.87960768900920994</v>
      </c>
      <c r="H142" s="16">
        <v>0.9552511434148333</v>
      </c>
      <c r="I142" s="16">
        <v>0.95645587217392802</v>
      </c>
      <c r="J142" s="16">
        <v>0.71987936049785639</v>
      </c>
      <c r="K142" s="16">
        <v>0.99334948999999995</v>
      </c>
      <c r="L142" s="13">
        <v>-1.2083321607004791</v>
      </c>
      <c r="N142" s="36"/>
    </row>
    <row r="143" spans="1:14" x14ac:dyDescent="0.35">
      <c r="A143" s="12">
        <v>3314</v>
      </c>
      <c r="B143" s="12" t="s">
        <v>139</v>
      </c>
      <c r="C143" s="16">
        <v>0.99436643239202749</v>
      </c>
      <c r="D143" s="16">
        <v>1.000972112842597</v>
      </c>
      <c r="E143" s="27">
        <v>0.98864328351943964</v>
      </c>
      <c r="F143" s="16">
        <v>0.9860681571662151</v>
      </c>
      <c r="G143" s="16">
        <v>0.89688114757741666</v>
      </c>
      <c r="H143" s="16">
        <v>0.96619782715318947</v>
      </c>
      <c r="I143" s="16">
        <v>0.96562278682160785</v>
      </c>
      <c r="J143" s="16">
        <v>1.1951016195711397</v>
      </c>
      <c r="K143" s="16">
        <v>0.98629328000000005</v>
      </c>
      <c r="L143" s="13">
        <v>0.19275909250779932</v>
      </c>
      <c r="N143" s="36"/>
    </row>
    <row r="144" spans="1:14" x14ac:dyDescent="0.35">
      <c r="A144" s="12">
        <v>3316</v>
      </c>
      <c r="B144" s="12" t="s">
        <v>140</v>
      </c>
      <c r="C144" s="16">
        <v>1.1115954137750546</v>
      </c>
      <c r="D144" s="16">
        <v>0.95466515142776476</v>
      </c>
      <c r="E144" s="27">
        <v>0.87813607654120251</v>
      </c>
      <c r="F144" s="16">
        <v>1.0208077301558025</v>
      </c>
      <c r="G144" s="16">
        <v>1.0131905521722468</v>
      </c>
      <c r="H144" s="16">
        <v>1.0314999853211499</v>
      </c>
      <c r="I144" s="16">
        <v>0.97749278790498528</v>
      </c>
      <c r="J144" s="16">
        <v>1.9154922959473746</v>
      </c>
      <c r="K144" s="16">
        <v>1.0135960399999999</v>
      </c>
      <c r="L144" s="13">
        <v>0.17544193346088832</v>
      </c>
      <c r="N144" s="36"/>
    </row>
    <row r="145" spans="1:14" x14ac:dyDescent="0.35">
      <c r="A145" s="12">
        <v>3318</v>
      </c>
      <c r="B145" s="12" t="s">
        <v>141</v>
      </c>
      <c r="C145" s="16">
        <v>1.3267341744695196</v>
      </c>
      <c r="D145" s="16">
        <v>1.1755802086883762</v>
      </c>
      <c r="E145" s="27">
        <v>0.82877397906294015</v>
      </c>
      <c r="F145" s="16">
        <v>1.3900931242701431</v>
      </c>
      <c r="G145" s="16">
        <v>0.8938248627697668</v>
      </c>
      <c r="H145" s="16">
        <v>0.95839812612551334</v>
      </c>
      <c r="I145" s="16">
        <v>1.4849893325560133</v>
      </c>
      <c r="J145" s="16">
        <v>3.1197183009546521</v>
      </c>
      <c r="K145" s="16">
        <v>1.19441497</v>
      </c>
      <c r="L145" s="13">
        <v>10.837001822212187</v>
      </c>
      <c r="N145" s="36"/>
    </row>
    <row r="146" spans="1:14" x14ac:dyDescent="0.35">
      <c r="A146" s="12">
        <v>3320</v>
      </c>
      <c r="B146" s="12" t="s">
        <v>142</v>
      </c>
      <c r="C146" s="16">
        <v>1.4380004818876027</v>
      </c>
      <c r="D146" s="16">
        <v>1.0942014684868766</v>
      </c>
      <c r="E146" s="27">
        <v>0.85856672442415427</v>
      </c>
      <c r="F146" s="16">
        <v>1.8749606800557617</v>
      </c>
      <c r="G146" s="16">
        <v>0.96177620721063217</v>
      </c>
      <c r="H146" s="16">
        <v>0.87949164445548011</v>
      </c>
      <c r="I146" s="16">
        <v>2.3137436925836519</v>
      </c>
      <c r="J146" s="16">
        <v>4.2560323563459121</v>
      </c>
      <c r="K146" s="16">
        <v>1.31989511</v>
      </c>
      <c r="L146" s="13">
        <v>21.898381456801872</v>
      </c>
      <c r="N146" s="36"/>
    </row>
    <row r="147" spans="1:14" x14ac:dyDescent="0.35">
      <c r="A147" s="12">
        <v>3322</v>
      </c>
      <c r="B147" s="12" t="s">
        <v>143</v>
      </c>
      <c r="C147" s="16">
        <v>1.3961321280173455</v>
      </c>
      <c r="D147" s="16">
        <v>0.8693382438277768</v>
      </c>
      <c r="E147" s="27">
        <v>0.7030256367885761</v>
      </c>
      <c r="F147" s="16">
        <v>1.2672684132508674</v>
      </c>
      <c r="G147" s="16">
        <v>0.85038114905609374</v>
      </c>
      <c r="H147" s="16">
        <v>0.73626804586393568</v>
      </c>
      <c r="I147" s="16">
        <v>1.2570328001725719</v>
      </c>
      <c r="J147" s="16">
        <v>4.0249418971503372</v>
      </c>
      <c r="K147" s="16">
        <v>1.09008032</v>
      </c>
      <c r="L147" s="13">
        <v>3.8496640829243916</v>
      </c>
      <c r="N147" s="36"/>
    </row>
    <row r="148" spans="1:14" x14ac:dyDescent="0.35">
      <c r="A148" s="12">
        <v>3324</v>
      </c>
      <c r="B148" s="12" t="s">
        <v>144</v>
      </c>
      <c r="C148" s="16">
        <v>1.3323766304436997</v>
      </c>
      <c r="D148" s="16">
        <v>0.89480968227291857</v>
      </c>
      <c r="E148" s="27">
        <v>0.8296133662153774</v>
      </c>
      <c r="F148" s="16">
        <v>1.1254619799092751</v>
      </c>
      <c r="G148" s="16">
        <v>0.97124439944715413</v>
      </c>
      <c r="H148" s="16">
        <v>0.95758530528089536</v>
      </c>
      <c r="I148" s="16">
        <v>1.1278968031301098</v>
      </c>
      <c r="J148" s="16">
        <v>2.7972578919522735</v>
      </c>
      <c r="K148" s="16">
        <v>1.08650191</v>
      </c>
      <c r="L148" s="13">
        <v>2.4545439655848895</v>
      </c>
      <c r="N148" s="36"/>
    </row>
    <row r="149" spans="1:14" x14ac:dyDescent="0.35">
      <c r="A149" s="12">
        <v>3326</v>
      </c>
      <c r="B149" s="12" t="s">
        <v>145</v>
      </c>
      <c r="C149" s="16">
        <v>0.96655498554828967</v>
      </c>
      <c r="D149" s="16">
        <v>1.0933064444386489</v>
      </c>
      <c r="E149" s="27">
        <v>1.0208075478550886</v>
      </c>
      <c r="F149" s="16">
        <v>1.2765303405603545</v>
      </c>
      <c r="G149" s="16">
        <v>0.87369040209104198</v>
      </c>
      <c r="H149" s="16">
        <v>0.91969749010449309</v>
      </c>
      <c r="I149" s="16">
        <v>1.4535728056136923</v>
      </c>
      <c r="J149" s="16">
        <v>3.3054586106016655</v>
      </c>
      <c r="K149" s="16">
        <v>1.06233731</v>
      </c>
      <c r="L149" s="13">
        <v>8.7572574979531055</v>
      </c>
      <c r="N149" s="36"/>
    </row>
    <row r="150" spans="1:14" x14ac:dyDescent="0.35">
      <c r="A150" s="12">
        <v>3328</v>
      </c>
      <c r="B150" s="12" t="s">
        <v>146</v>
      </c>
      <c r="C150" s="16">
        <v>1.2503875634104924</v>
      </c>
      <c r="D150" s="16">
        <v>1.0002449170262475</v>
      </c>
      <c r="E150" s="27">
        <v>0.76963673320548365</v>
      </c>
      <c r="F150" s="16">
        <v>1.1922839497769355</v>
      </c>
      <c r="G150" s="16">
        <v>0.73970198102396634</v>
      </c>
      <c r="H150" s="16">
        <v>0.84726728008978358</v>
      </c>
      <c r="I150" s="16">
        <v>1.1431568440686957</v>
      </c>
      <c r="J150" s="16">
        <v>4.0682298975234579</v>
      </c>
      <c r="K150" s="16">
        <v>1.0642502</v>
      </c>
      <c r="L150" s="13">
        <v>5.2708755929716062</v>
      </c>
      <c r="N150" s="36"/>
    </row>
    <row r="151" spans="1:14" x14ac:dyDescent="0.35">
      <c r="A151" s="12">
        <v>3330</v>
      </c>
      <c r="B151" s="12" t="s">
        <v>147</v>
      </c>
      <c r="C151" s="16">
        <v>1.1250327791497254</v>
      </c>
      <c r="D151" s="16">
        <v>0.8345264827647173</v>
      </c>
      <c r="E151" s="27">
        <v>0.87509457728500184</v>
      </c>
      <c r="F151" s="16">
        <v>1.1879175752761089</v>
      </c>
      <c r="G151" s="16">
        <v>0.85429317586298059</v>
      </c>
      <c r="H151" s="16">
        <v>0.86979240199304819</v>
      </c>
      <c r="I151" s="16">
        <v>1.1740995116137791</v>
      </c>
      <c r="J151" s="16">
        <v>2.6058311425514176</v>
      </c>
      <c r="K151" s="16">
        <v>1.0020354899999999</v>
      </c>
      <c r="L151" s="13">
        <v>7.6004765576418833</v>
      </c>
      <c r="N151" s="36"/>
    </row>
    <row r="152" spans="1:14" x14ac:dyDescent="0.35">
      <c r="A152" s="12">
        <v>3332</v>
      </c>
      <c r="B152" s="12" t="s">
        <v>148</v>
      </c>
      <c r="C152" s="16">
        <v>1.3663674787560132</v>
      </c>
      <c r="D152" s="16">
        <v>0.96255023611918722</v>
      </c>
      <c r="E152" s="27">
        <v>0.73737653600175745</v>
      </c>
      <c r="F152" s="16">
        <v>1.3527939855855782</v>
      </c>
      <c r="G152" s="16">
        <v>0.76016375401370251</v>
      </c>
      <c r="H152" s="16">
        <v>0.71857190392971171</v>
      </c>
      <c r="I152" s="16">
        <v>1.2870709865015928</v>
      </c>
      <c r="J152" s="16">
        <v>5.7649756505855274</v>
      </c>
      <c r="K152" s="16">
        <v>1.1132282099999999</v>
      </c>
      <c r="L152" s="13">
        <v>13.456669905063791</v>
      </c>
      <c r="N152" s="36"/>
    </row>
    <row r="153" spans="1:14" x14ac:dyDescent="0.35">
      <c r="A153" s="12">
        <v>3334</v>
      </c>
      <c r="B153" s="12" t="s">
        <v>149</v>
      </c>
      <c r="C153" s="16">
        <v>1.2138124099760821</v>
      </c>
      <c r="D153" s="16">
        <v>1.0268854957107811</v>
      </c>
      <c r="E153" s="27">
        <v>1.0167874447479459</v>
      </c>
      <c r="F153" s="16">
        <v>1.3396915885611227</v>
      </c>
      <c r="G153" s="16">
        <v>0.74097739538842389</v>
      </c>
      <c r="H153" s="16">
        <v>0.94267482833123384</v>
      </c>
      <c r="I153" s="16">
        <v>1.363720304566149</v>
      </c>
      <c r="J153" s="16">
        <v>3.4037711574736269</v>
      </c>
      <c r="K153" s="16">
        <v>1.1261315599999999</v>
      </c>
      <c r="L153" s="13">
        <v>7.2077879101789222</v>
      </c>
      <c r="N153" s="36"/>
    </row>
    <row r="154" spans="1:14" x14ac:dyDescent="0.35">
      <c r="A154" s="12">
        <v>3336</v>
      </c>
      <c r="B154" s="12" t="s">
        <v>150</v>
      </c>
      <c r="C154" s="16">
        <v>1.8128628729851766</v>
      </c>
      <c r="D154" s="16">
        <v>1.0725583148088123</v>
      </c>
      <c r="E154" s="27">
        <v>0.80597934984713104</v>
      </c>
      <c r="F154" s="16">
        <v>1.7406635440155305</v>
      </c>
      <c r="G154" s="16">
        <v>0.77860354492362382</v>
      </c>
      <c r="H154" s="16">
        <v>0.82140910681915758</v>
      </c>
      <c r="I154" s="16">
        <v>2.0175246392963526</v>
      </c>
      <c r="J154" s="16">
        <v>5.0956812674179348</v>
      </c>
      <c r="K154" s="16">
        <v>1.3986971100000001</v>
      </c>
      <c r="L154" s="13">
        <v>8.9701093520634458</v>
      </c>
      <c r="N154" s="36"/>
    </row>
    <row r="155" spans="1:14" x14ac:dyDescent="0.35">
      <c r="A155" s="12">
        <v>3338</v>
      </c>
      <c r="B155" s="12" t="s">
        <v>151</v>
      </c>
      <c r="C155" s="16">
        <v>1.3626552434182326</v>
      </c>
      <c r="D155" s="16">
        <v>1.0509698650791912</v>
      </c>
      <c r="E155" s="27">
        <v>0.71535130968180194</v>
      </c>
      <c r="F155" s="16">
        <v>1.504338695382933</v>
      </c>
      <c r="G155" s="16">
        <v>0.74774313868285502</v>
      </c>
      <c r="H155" s="16">
        <v>0.83180153102660637</v>
      </c>
      <c r="I155" s="16">
        <v>1.5220082126542676</v>
      </c>
      <c r="J155" s="16">
        <v>7.173860892940084</v>
      </c>
      <c r="K155" s="16">
        <v>1.1650860199999999</v>
      </c>
      <c r="L155" s="13">
        <v>20.930098208466006</v>
      </c>
      <c r="N155" s="36"/>
    </row>
    <row r="156" spans="1:14" x14ac:dyDescent="0.35">
      <c r="A156" s="17">
        <v>3401</v>
      </c>
      <c r="B156" s="17" t="s">
        <v>152</v>
      </c>
      <c r="C156" s="18">
        <v>1.2872763658653192</v>
      </c>
      <c r="D156" s="16">
        <v>0.92481958355296423</v>
      </c>
      <c r="E156" s="27">
        <v>0.77680254352381439</v>
      </c>
      <c r="F156" s="16">
        <v>1.0580690578914911</v>
      </c>
      <c r="G156" s="16">
        <v>1.0476512431436296</v>
      </c>
      <c r="H156" s="16">
        <v>1.0035672880146613</v>
      </c>
      <c r="I156" s="16">
        <v>0.96174937655376136</v>
      </c>
      <c r="J156" s="16">
        <v>1.2374085402305952</v>
      </c>
      <c r="K156" s="16">
        <v>1.0546257800000001</v>
      </c>
      <c r="L156" s="13">
        <v>3.5071139168053378</v>
      </c>
      <c r="N156" s="36"/>
    </row>
    <row r="157" spans="1:14" x14ac:dyDescent="0.35">
      <c r="A157" s="12">
        <v>3403</v>
      </c>
      <c r="B157" s="12" t="s">
        <v>153</v>
      </c>
      <c r="C157" s="16">
        <v>1.137364498451378</v>
      </c>
      <c r="D157" s="16">
        <v>0.88774750031717253</v>
      </c>
      <c r="E157" s="27">
        <v>0.92870506181137424</v>
      </c>
      <c r="F157" s="16">
        <v>0.978850197775466</v>
      </c>
      <c r="G157" s="16">
        <v>1.0392839874727025</v>
      </c>
      <c r="H157" s="16">
        <v>0.91018079127889762</v>
      </c>
      <c r="I157" s="16">
        <v>0.94155301259811885</v>
      </c>
      <c r="J157" s="16">
        <v>0.42884971788777643</v>
      </c>
      <c r="K157" s="16">
        <v>1.0026342500000001</v>
      </c>
      <c r="L157" s="13">
        <v>-2.6572173026440282</v>
      </c>
      <c r="N157" s="36"/>
    </row>
    <row r="158" spans="1:14" x14ac:dyDescent="0.35">
      <c r="A158" s="12">
        <v>3405</v>
      </c>
      <c r="B158" s="12" t="s">
        <v>154</v>
      </c>
      <c r="C158" s="16">
        <v>1.1403190833093433</v>
      </c>
      <c r="D158" s="16">
        <v>0.90119225780705337</v>
      </c>
      <c r="E158" s="27">
        <v>0.9647498922197042</v>
      </c>
      <c r="F158" s="16">
        <v>0.99693473378912867</v>
      </c>
      <c r="G158" s="16">
        <v>0.88715534313819133</v>
      </c>
      <c r="H158" s="16">
        <v>0.90356624626427939</v>
      </c>
      <c r="I158" s="16">
        <v>0.94891018452120179</v>
      </c>
      <c r="J158" s="16">
        <v>0.67363799824169912</v>
      </c>
      <c r="K158" s="16">
        <v>1.0065056699999999</v>
      </c>
      <c r="L158" s="13">
        <v>-0.42199712982994697</v>
      </c>
      <c r="N158" s="36"/>
    </row>
    <row r="159" spans="1:14" x14ac:dyDescent="0.35">
      <c r="A159" s="12">
        <v>3407</v>
      </c>
      <c r="B159" s="12" t="s">
        <v>155</v>
      </c>
      <c r="C159" s="16">
        <v>1.1084264002416051</v>
      </c>
      <c r="D159" s="16">
        <v>0.92997468558295837</v>
      </c>
      <c r="E159" s="27">
        <v>0.84228828820448431</v>
      </c>
      <c r="F159" s="16">
        <v>0.98965103028697177</v>
      </c>
      <c r="G159" s="16">
        <v>1.0782045478990823</v>
      </c>
      <c r="H159" s="16">
        <v>0.95783003676166301</v>
      </c>
      <c r="I159" s="16">
        <v>0.94704643203463112</v>
      </c>
      <c r="J159" s="16">
        <v>1.1283244567156723</v>
      </c>
      <c r="K159" s="16">
        <v>0.99538612999999998</v>
      </c>
      <c r="L159" s="13">
        <v>1.2328371930036042</v>
      </c>
      <c r="N159" s="36"/>
    </row>
    <row r="160" spans="1:14" x14ac:dyDescent="0.35">
      <c r="A160" s="12">
        <v>3411</v>
      </c>
      <c r="B160" s="12" t="s">
        <v>156</v>
      </c>
      <c r="C160" s="16">
        <v>1.0737508319617919</v>
      </c>
      <c r="D160" s="16">
        <v>0.94946299680442559</v>
      </c>
      <c r="E160" s="27">
        <v>0.92142412745066715</v>
      </c>
      <c r="F160" s="16">
        <v>0.99326563281562019</v>
      </c>
      <c r="G160" s="16">
        <v>0.86981827573876958</v>
      </c>
      <c r="H160" s="16">
        <v>0.95234016969087398</v>
      </c>
      <c r="I160" s="16">
        <v>0.94449644765434793</v>
      </c>
      <c r="J160" s="16">
        <v>1.7845337278344811</v>
      </c>
      <c r="K160" s="16">
        <v>0.98993880999999995</v>
      </c>
      <c r="L160" s="13">
        <v>1.0647556828562301</v>
      </c>
      <c r="N160" s="36"/>
    </row>
    <row r="161" spans="1:14" x14ac:dyDescent="0.35">
      <c r="A161" s="12">
        <v>3412</v>
      </c>
      <c r="B161" s="12" t="s">
        <v>157</v>
      </c>
      <c r="C161" s="16">
        <v>1.0759237641304449</v>
      </c>
      <c r="D161" s="16">
        <v>1.00089997096998</v>
      </c>
      <c r="E161" s="27">
        <v>0.93840755045703828</v>
      </c>
      <c r="F161" s="16">
        <v>1.0509861932098845</v>
      </c>
      <c r="G161" s="16">
        <v>0.89115022939481858</v>
      </c>
      <c r="H161" s="16">
        <v>0.98818076680107536</v>
      </c>
      <c r="I161" s="16">
        <v>1.0310975841024401</v>
      </c>
      <c r="J161" s="16">
        <v>2.132863631876436</v>
      </c>
      <c r="K161" s="16">
        <v>1.0197172800000001</v>
      </c>
      <c r="L161" s="13">
        <v>1.7951768443963374</v>
      </c>
      <c r="N161" s="36"/>
    </row>
    <row r="162" spans="1:14" x14ac:dyDescent="0.35">
      <c r="A162" s="12">
        <v>3413</v>
      </c>
      <c r="B162" s="12" t="s">
        <v>158</v>
      </c>
      <c r="C162" s="16">
        <v>1.1181317510917466</v>
      </c>
      <c r="D162" s="16">
        <v>1.0084692840967107</v>
      </c>
      <c r="E162" s="27">
        <v>0.99135336769872728</v>
      </c>
      <c r="F162" s="16">
        <v>1.0059283155160896</v>
      </c>
      <c r="G162" s="16">
        <v>0.94432781828231083</v>
      </c>
      <c r="H162" s="16">
        <v>0.9766615529344046</v>
      </c>
      <c r="I162" s="16">
        <v>0.96076481415836446</v>
      </c>
      <c r="J162" s="16">
        <v>1.5383243769366515</v>
      </c>
      <c r="K162" s="16">
        <v>1.0377162200000001</v>
      </c>
      <c r="L162" s="13">
        <v>-1.0956200269160945</v>
      </c>
      <c r="N162" s="36"/>
    </row>
    <row r="163" spans="1:14" x14ac:dyDescent="0.35">
      <c r="A163" s="12">
        <v>3414</v>
      </c>
      <c r="B163" s="12" t="s">
        <v>159</v>
      </c>
      <c r="C163" s="16">
        <v>1.4075875340152406</v>
      </c>
      <c r="D163" s="16">
        <v>0.83570111507623779</v>
      </c>
      <c r="E163" s="27">
        <v>0.60970650709427832</v>
      </c>
      <c r="F163" s="16">
        <v>1.1682765982252585</v>
      </c>
      <c r="G163" s="16">
        <v>0.9252793751215711</v>
      </c>
      <c r="H163" s="16">
        <v>0.82095023344886708</v>
      </c>
      <c r="I163" s="16">
        <v>1.1213310025353391</v>
      </c>
      <c r="J163" s="16">
        <v>2.8831350616169824</v>
      </c>
      <c r="K163" s="16">
        <v>1.0594377500000001</v>
      </c>
      <c r="L163" s="13">
        <v>2.8511827649003862</v>
      </c>
      <c r="N163" s="36"/>
    </row>
    <row r="164" spans="1:14" x14ac:dyDescent="0.35">
      <c r="A164" s="12">
        <v>3415</v>
      </c>
      <c r="B164" s="12" t="s">
        <v>160</v>
      </c>
      <c r="C164" s="16">
        <v>1.1215880246911047</v>
      </c>
      <c r="D164" s="16">
        <v>0.89920657527921244</v>
      </c>
      <c r="E164" s="27">
        <v>0.87952255710412486</v>
      </c>
      <c r="F164" s="16">
        <v>1.0856560275732468</v>
      </c>
      <c r="G164" s="16">
        <v>0.87186505407105119</v>
      </c>
      <c r="H164" s="16">
        <v>0.81969827578221599</v>
      </c>
      <c r="I164" s="16">
        <v>1.0366047051522751</v>
      </c>
      <c r="J164" s="16">
        <v>2.4006045169517263</v>
      </c>
      <c r="K164" s="16">
        <v>0.99787532999999995</v>
      </c>
      <c r="L164" s="13">
        <v>4.0445795145032832</v>
      </c>
      <c r="N164" s="36"/>
    </row>
    <row r="165" spans="1:14" x14ac:dyDescent="0.35">
      <c r="A165" s="12">
        <v>3416</v>
      </c>
      <c r="B165" s="12" t="s">
        <v>161</v>
      </c>
      <c r="C165" s="16">
        <v>1.5334750838420625</v>
      </c>
      <c r="D165" s="16">
        <v>0.78587240842542605</v>
      </c>
      <c r="E165" s="27">
        <v>0.66084827590272466</v>
      </c>
      <c r="F165" s="16">
        <v>1.1381262891689394</v>
      </c>
      <c r="G165" s="16">
        <v>1.0848963389781074</v>
      </c>
      <c r="H165" s="16">
        <v>0.8352005017755959</v>
      </c>
      <c r="I165" s="16">
        <v>1.0733870501922147</v>
      </c>
      <c r="J165" s="16">
        <v>3.1966879365618719</v>
      </c>
      <c r="K165" s="16">
        <v>1.10471421</v>
      </c>
      <c r="L165" s="13">
        <v>-0.31079148883691232</v>
      </c>
      <c r="N165" s="36"/>
    </row>
    <row r="166" spans="1:14" x14ac:dyDescent="0.35">
      <c r="A166" s="12">
        <v>3417</v>
      </c>
      <c r="B166" s="12" t="s">
        <v>162</v>
      </c>
      <c r="C166" s="16">
        <v>1.4775942035164633</v>
      </c>
      <c r="D166" s="16">
        <v>0.75382790795854315</v>
      </c>
      <c r="E166" s="27">
        <v>0.60114062881812869</v>
      </c>
      <c r="F166" s="16">
        <v>1.2324472817880952</v>
      </c>
      <c r="G166" s="16">
        <v>1.072300162549302</v>
      </c>
      <c r="H166" s="16">
        <v>0.830145916140268</v>
      </c>
      <c r="I166" s="16">
        <v>1.1392164414100876</v>
      </c>
      <c r="J166" s="16">
        <v>4.6044080990765135</v>
      </c>
      <c r="K166" s="16">
        <v>1.08088669</v>
      </c>
      <c r="L166" s="13">
        <v>6.6953133831448213</v>
      </c>
      <c r="N166" s="36"/>
    </row>
    <row r="167" spans="1:14" x14ac:dyDescent="0.35">
      <c r="A167" s="12">
        <v>3418</v>
      </c>
      <c r="B167" s="12" t="s">
        <v>163</v>
      </c>
      <c r="C167" s="16">
        <v>1.4246362385829832</v>
      </c>
      <c r="D167" s="16">
        <v>0.83502499431186927</v>
      </c>
      <c r="E167" s="27">
        <v>0.70767866141915525</v>
      </c>
      <c r="F167" s="16">
        <v>1.1493549149715507</v>
      </c>
      <c r="G167" s="16">
        <v>0.97382082510708268</v>
      </c>
      <c r="H167" s="16">
        <v>0.91533422401789977</v>
      </c>
      <c r="I167" s="16">
        <v>1.0455857132095354</v>
      </c>
      <c r="J167" s="16">
        <v>4.4803571968547784</v>
      </c>
      <c r="K167" s="16">
        <v>1.0830889299999999</v>
      </c>
      <c r="L167" s="13">
        <v>5.3883177403113223</v>
      </c>
      <c r="N167" s="36"/>
    </row>
    <row r="168" spans="1:14" x14ac:dyDescent="0.35">
      <c r="A168" s="12">
        <v>3419</v>
      </c>
      <c r="B168" s="12" t="s">
        <v>107</v>
      </c>
      <c r="C168" s="16">
        <v>1.4136122588771771</v>
      </c>
      <c r="D168" s="16">
        <v>0.86853673876280402</v>
      </c>
      <c r="E168" s="27">
        <v>0.7046870762666998</v>
      </c>
      <c r="F168" s="16">
        <v>1.2747358294917321</v>
      </c>
      <c r="G168" s="16">
        <v>0.91575852002068248</v>
      </c>
      <c r="H168" s="16">
        <v>0.79067219882663153</v>
      </c>
      <c r="I168" s="16">
        <v>1.2041441873731449</v>
      </c>
      <c r="J168" s="16">
        <v>4.4088617062112263</v>
      </c>
      <c r="K168" s="16">
        <v>1.09933872</v>
      </c>
      <c r="L168" s="13">
        <v>10.033948232499824</v>
      </c>
      <c r="N168" s="36"/>
    </row>
    <row r="169" spans="1:14" x14ac:dyDescent="0.35">
      <c r="A169" s="12">
        <v>3420</v>
      </c>
      <c r="B169" s="12" t="s">
        <v>164</v>
      </c>
      <c r="C169" s="16">
        <v>1.0718504436417453</v>
      </c>
      <c r="D169" s="16">
        <v>0.94787487720785601</v>
      </c>
      <c r="E169" s="27">
        <v>0.93613250636854772</v>
      </c>
      <c r="F169" s="16">
        <v>1.0151230243004024</v>
      </c>
      <c r="G169" s="16">
        <v>0.99930952156954511</v>
      </c>
      <c r="H169" s="16">
        <v>1.0264578831343369</v>
      </c>
      <c r="I169" s="16">
        <v>0.95977192777515508</v>
      </c>
      <c r="J169" s="16">
        <v>1.02061983907173</v>
      </c>
      <c r="K169" s="16">
        <v>1.0023201900000001</v>
      </c>
      <c r="L169" s="13">
        <v>1.8618568703328719</v>
      </c>
      <c r="N169" s="36"/>
    </row>
    <row r="170" spans="1:14" x14ac:dyDescent="0.35">
      <c r="A170" s="12">
        <v>3421</v>
      </c>
      <c r="B170" s="12" t="s">
        <v>165</v>
      </c>
      <c r="C170" s="16">
        <v>1.3672221068807386</v>
      </c>
      <c r="D170" s="16">
        <v>0.90219526241411752</v>
      </c>
      <c r="E170" s="27">
        <v>0.80198266867818813</v>
      </c>
      <c r="F170" s="16">
        <v>1.2365180446639688</v>
      </c>
      <c r="G170" s="16">
        <v>0.88544447070803689</v>
      </c>
      <c r="H170" s="16">
        <v>0.89290058071307865</v>
      </c>
      <c r="I170" s="16">
        <v>1.1015947992978092</v>
      </c>
      <c r="J170" s="16">
        <v>2.6516313945410337</v>
      </c>
      <c r="K170" s="16">
        <v>1.0945843399999999</v>
      </c>
      <c r="L170" s="13">
        <v>11.464868904232389</v>
      </c>
      <c r="N170" s="36"/>
    </row>
    <row r="171" spans="1:14" x14ac:dyDescent="0.35">
      <c r="A171" s="12">
        <v>3422</v>
      </c>
      <c r="B171" s="12" t="s">
        <v>166</v>
      </c>
      <c r="C171" s="16">
        <v>1.3446449674965617</v>
      </c>
      <c r="D171" s="16">
        <v>0.91629717594529048</v>
      </c>
      <c r="E171" s="27">
        <v>0.68569469561677976</v>
      </c>
      <c r="F171" s="16">
        <v>1.2170143829558764</v>
      </c>
      <c r="G171" s="16">
        <v>0.90481259802289804</v>
      </c>
      <c r="H171" s="16">
        <v>0.80890884574507249</v>
      </c>
      <c r="I171" s="16">
        <v>1.2027854942125549</v>
      </c>
      <c r="J171" s="16">
        <v>2.2111325911916344</v>
      </c>
      <c r="K171" s="16">
        <v>1.0749407499999999</v>
      </c>
      <c r="L171" s="13">
        <v>7.8389367038935234</v>
      </c>
      <c r="N171" s="36"/>
    </row>
    <row r="172" spans="1:14" x14ac:dyDescent="0.35">
      <c r="A172" s="12">
        <v>3423</v>
      </c>
      <c r="B172" s="12" t="s">
        <v>167</v>
      </c>
      <c r="C172" s="16">
        <v>1.629688819901165</v>
      </c>
      <c r="D172" s="16">
        <v>0.83712022004003228</v>
      </c>
      <c r="E172" s="27">
        <v>0.63759291641800631</v>
      </c>
      <c r="F172" s="16">
        <v>1.5481005410969377</v>
      </c>
      <c r="G172" s="16">
        <v>1.0817477126335673</v>
      </c>
      <c r="H172" s="16">
        <v>0.80173015077038623</v>
      </c>
      <c r="I172" s="16">
        <v>1.5721910134513117</v>
      </c>
      <c r="J172" s="16">
        <v>4.6852078484925155</v>
      </c>
      <c r="K172" s="16">
        <v>1.2164013</v>
      </c>
      <c r="L172" s="13">
        <v>20.431449485718986</v>
      </c>
      <c r="N172" s="36"/>
    </row>
    <row r="173" spans="1:14" x14ac:dyDescent="0.35">
      <c r="A173" s="12">
        <v>3424</v>
      </c>
      <c r="B173" s="12" t="s">
        <v>168</v>
      </c>
      <c r="C173" s="16">
        <v>1.574624336842122</v>
      </c>
      <c r="D173" s="16">
        <v>1.0058259890769419</v>
      </c>
      <c r="E173" s="27">
        <v>0.625997311497831</v>
      </c>
      <c r="F173" s="16">
        <v>1.6998116305314417</v>
      </c>
      <c r="G173" s="16">
        <v>0.84306605888850428</v>
      </c>
      <c r="H173" s="16">
        <v>0.77020641012537572</v>
      </c>
      <c r="I173" s="16">
        <v>1.739832504437147</v>
      </c>
      <c r="J173" s="16">
        <v>7.6038160002177477</v>
      </c>
      <c r="K173" s="16">
        <v>1.25027208</v>
      </c>
      <c r="L173" s="13">
        <v>21.065488243326399</v>
      </c>
      <c r="N173" s="36"/>
    </row>
    <row r="174" spans="1:14" x14ac:dyDescent="0.35">
      <c r="A174" s="12">
        <v>3425</v>
      </c>
      <c r="B174" s="12" t="s">
        <v>169</v>
      </c>
      <c r="C174" s="16">
        <v>1.550173295760866</v>
      </c>
      <c r="D174" s="16">
        <v>1.1052470542696717</v>
      </c>
      <c r="E174" s="27">
        <v>0.79824495162215203</v>
      </c>
      <c r="F174" s="16">
        <v>1.943396812385392</v>
      </c>
      <c r="G174" s="16">
        <v>0.62870418159252106</v>
      </c>
      <c r="H174" s="16">
        <v>0.66876135586445185</v>
      </c>
      <c r="I174" s="16">
        <v>2.0128820211927536</v>
      </c>
      <c r="J174" s="16">
        <v>4.9261556931451302</v>
      </c>
      <c r="K174" s="16">
        <v>1.30975424</v>
      </c>
      <c r="L174" s="13">
        <v>35.573847320421919</v>
      </c>
      <c r="N174" s="36"/>
    </row>
    <row r="175" spans="1:14" x14ac:dyDescent="0.35">
      <c r="A175" s="12">
        <v>3426</v>
      </c>
      <c r="B175" s="12" t="s">
        <v>170</v>
      </c>
      <c r="C175" s="16">
        <v>1.2396625557789924</v>
      </c>
      <c r="D175" s="16">
        <v>1.2310629325459386</v>
      </c>
      <c r="E175" s="27">
        <v>1.0526678348839265</v>
      </c>
      <c r="F175" s="16">
        <v>1.5360643450539575</v>
      </c>
      <c r="G175" s="16">
        <v>0.83765302094075655</v>
      </c>
      <c r="H175" s="16">
        <v>1.0145923792103735</v>
      </c>
      <c r="I175" s="16">
        <v>1.7578253099233478</v>
      </c>
      <c r="J175" s="16">
        <v>8.1844431227941676</v>
      </c>
      <c r="K175" s="16">
        <v>1.2516624599999999</v>
      </c>
      <c r="L175" s="13">
        <v>14.460482669497651</v>
      </c>
      <c r="N175" s="36"/>
    </row>
    <row r="176" spans="1:14" x14ac:dyDescent="0.35">
      <c r="A176" s="12">
        <v>3427</v>
      </c>
      <c r="B176" s="12" t="s">
        <v>171</v>
      </c>
      <c r="C176" s="16">
        <v>1.318482680985261</v>
      </c>
      <c r="D176" s="16">
        <v>1.112382046765398</v>
      </c>
      <c r="E176" s="27">
        <v>0.85623928124189652</v>
      </c>
      <c r="F176" s="16">
        <v>1.1693642262263186</v>
      </c>
      <c r="G176" s="16">
        <v>0.75977870938265013</v>
      </c>
      <c r="H176" s="16">
        <v>0.77542067931831915</v>
      </c>
      <c r="I176" s="16">
        <v>1.1105211838156523</v>
      </c>
      <c r="J176" s="16">
        <v>4.8579687784323715</v>
      </c>
      <c r="K176" s="16">
        <v>1.12496847</v>
      </c>
      <c r="L176" s="13">
        <v>5.5000600063194724</v>
      </c>
      <c r="N176" s="36"/>
    </row>
    <row r="177" spans="1:14" x14ac:dyDescent="0.35">
      <c r="A177" s="12">
        <v>3428</v>
      </c>
      <c r="B177" s="12" t="s">
        <v>172</v>
      </c>
      <c r="C177" s="16">
        <v>1.2820971962298635</v>
      </c>
      <c r="D177" s="16">
        <v>1.2397824234580728</v>
      </c>
      <c r="E177" s="27">
        <v>0.93961612247208492</v>
      </c>
      <c r="F177" s="16">
        <v>1.3065367043940652</v>
      </c>
      <c r="G177" s="16">
        <v>0.67873794824993627</v>
      </c>
      <c r="H177" s="16">
        <v>0.91230904765398113</v>
      </c>
      <c r="I177" s="16">
        <v>1.4134618345833343</v>
      </c>
      <c r="J177" s="16">
        <v>6.5664902884214369</v>
      </c>
      <c r="K177" s="16">
        <v>1.1930621400000001</v>
      </c>
      <c r="L177" s="13">
        <v>4.4469455500657205</v>
      </c>
      <c r="N177" s="36"/>
    </row>
    <row r="178" spans="1:14" x14ac:dyDescent="0.35">
      <c r="A178" s="12">
        <v>3429</v>
      </c>
      <c r="B178" s="12" t="s">
        <v>173</v>
      </c>
      <c r="C178" s="16">
        <v>1.5987341130394384</v>
      </c>
      <c r="D178" s="16">
        <v>1.0383949980700602</v>
      </c>
      <c r="E178" s="27">
        <v>0.58704978022978072</v>
      </c>
      <c r="F178" s="16">
        <v>1.7228169901903108</v>
      </c>
      <c r="G178" s="16">
        <v>0.70748387896598919</v>
      </c>
      <c r="H178" s="16">
        <v>0.6545820560272203</v>
      </c>
      <c r="I178" s="16">
        <v>1.9134134589835212</v>
      </c>
      <c r="J178" s="16">
        <v>9.5208796897205534</v>
      </c>
      <c r="K178" s="16">
        <v>1.26746541</v>
      </c>
      <c r="L178" s="13">
        <v>13.990052939283487</v>
      </c>
      <c r="N178" s="36"/>
    </row>
    <row r="179" spans="1:14" x14ac:dyDescent="0.35">
      <c r="A179" s="12">
        <v>3430</v>
      </c>
      <c r="B179" s="12" t="s">
        <v>174</v>
      </c>
      <c r="C179" s="16">
        <v>1.5325445517827183</v>
      </c>
      <c r="D179" s="16">
        <v>0.82806579415260673</v>
      </c>
      <c r="E179" s="27">
        <v>0.82804196792756635</v>
      </c>
      <c r="F179" s="16">
        <v>1.4832925458873381</v>
      </c>
      <c r="G179" s="16">
        <v>0.82007251978746587</v>
      </c>
      <c r="H179" s="16">
        <v>0.693459834856478</v>
      </c>
      <c r="I179" s="16">
        <v>1.5930428073448906</v>
      </c>
      <c r="J179" s="16">
        <v>7.8351040872482969</v>
      </c>
      <c r="K179" s="16">
        <v>1.1938088099999999</v>
      </c>
      <c r="L179" s="13">
        <v>11.217676466101693</v>
      </c>
      <c r="N179" s="36"/>
    </row>
    <row r="180" spans="1:14" x14ac:dyDescent="0.35">
      <c r="A180" s="12">
        <v>3431</v>
      </c>
      <c r="B180" s="12" t="s">
        <v>175</v>
      </c>
      <c r="C180" s="16">
        <v>1.5790032399090699</v>
      </c>
      <c r="D180" s="16">
        <v>0.8969390685655424</v>
      </c>
      <c r="E180" s="27">
        <v>0.81711506396471556</v>
      </c>
      <c r="F180" s="16">
        <v>1.4129739050204129</v>
      </c>
      <c r="G180" s="16">
        <v>0.78302869295095667</v>
      </c>
      <c r="H180" s="16">
        <v>0.73158861508901374</v>
      </c>
      <c r="I180" s="16">
        <v>1.4479320016879902</v>
      </c>
      <c r="J180" s="16">
        <v>5.4034537730339203</v>
      </c>
      <c r="K180" s="16">
        <v>1.20424624</v>
      </c>
      <c r="L180" s="13">
        <v>7.7234648827216006</v>
      </c>
      <c r="N180" s="36"/>
    </row>
    <row r="181" spans="1:14" x14ac:dyDescent="0.35">
      <c r="A181" s="12">
        <v>3432</v>
      </c>
      <c r="B181" s="12" t="s">
        <v>176</v>
      </c>
      <c r="C181" s="16">
        <v>1.4748910789469469</v>
      </c>
      <c r="D181" s="16">
        <v>1.1239897107610171</v>
      </c>
      <c r="E181" s="27">
        <v>0.84070551939367133</v>
      </c>
      <c r="F181" s="16">
        <v>1.6118282567417073</v>
      </c>
      <c r="G181" s="16">
        <v>0.60899196621295826</v>
      </c>
      <c r="H181" s="16">
        <v>0.75514230101473945</v>
      </c>
      <c r="I181" s="16">
        <v>1.6918135438665172</v>
      </c>
      <c r="J181" s="16">
        <v>10.448715837729781</v>
      </c>
      <c r="K181" s="16">
        <v>1.25899546</v>
      </c>
      <c r="L181" s="13">
        <v>15.778073032510292</v>
      </c>
      <c r="N181" s="36"/>
    </row>
    <row r="182" spans="1:14" x14ac:dyDescent="0.35">
      <c r="A182" s="12">
        <v>3433</v>
      </c>
      <c r="B182" s="12" t="s">
        <v>177</v>
      </c>
      <c r="C182" s="16">
        <v>1.4515058850803606</v>
      </c>
      <c r="D182" s="16">
        <v>0.87903824738526537</v>
      </c>
      <c r="E182" s="27">
        <v>0.7632047082508564</v>
      </c>
      <c r="F182" s="16">
        <v>1.4897616171324886</v>
      </c>
      <c r="G182" s="16">
        <v>0.77678366681083943</v>
      </c>
      <c r="H182" s="16">
        <v>0.7844281283528125</v>
      </c>
      <c r="I182" s="16">
        <v>1.5824129597072198</v>
      </c>
      <c r="J182" s="16">
        <v>8.4835022808458138</v>
      </c>
      <c r="K182" s="16">
        <v>1.16888912</v>
      </c>
      <c r="L182" s="13">
        <v>8.8335366473074828</v>
      </c>
      <c r="N182" s="36"/>
    </row>
    <row r="183" spans="1:14" x14ac:dyDescent="0.35">
      <c r="A183" s="12">
        <v>3434</v>
      </c>
      <c r="B183" s="12" t="s">
        <v>178</v>
      </c>
      <c r="C183" s="16">
        <v>1.4019530275678846</v>
      </c>
      <c r="D183" s="16">
        <v>0.99615544135552203</v>
      </c>
      <c r="E183" s="27">
        <v>0.67413753844236801</v>
      </c>
      <c r="F183" s="16">
        <v>1.4295634365105263</v>
      </c>
      <c r="G183" s="16">
        <v>0.7006306038750798</v>
      </c>
      <c r="H183" s="16">
        <v>0.77891944559587956</v>
      </c>
      <c r="I183" s="16">
        <v>1.5079333323531574</v>
      </c>
      <c r="J183" s="16">
        <v>7.9975522967592916</v>
      </c>
      <c r="K183" s="16">
        <v>1.1501584300000001</v>
      </c>
      <c r="L183" s="13">
        <v>7.5091938657824358</v>
      </c>
      <c r="N183" s="36"/>
    </row>
    <row r="184" spans="1:14" x14ac:dyDescent="0.35">
      <c r="A184" s="12">
        <v>3435</v>
      </c>
      <c r="B184" s="12" t="s">
        <v>179</v>
      </c>
      <c r="C184" s="16">
        <v>1.4433948457466408</v>
      </c>
      <c r="D184" s="16">
        <v>0.92818920899260227</v>
      </c>
      <c r="E184" s="27">
        <v>0.89039095536360946</v>
      </c>
      <c r="F184" s="16">
        <v>1.2712230642350573</v>
      </c>
      <c r="G184" s="16">
        <v>0.71491138431473877</v>
      </c>
      <c r="H184" s="16">
        <v>0.7523025806877699</v>
      </c>
      <c r="I184" s="16">
        <v>1.2438720935134961</v>
      </c>
      <c r="J184" s="16">
        <v>6.0984285676406085</v>
      </c>
      <c r="K184" s="16">
        <v>1.14732188</v>
      </c>
      <c r="L184" s="13">
        <v>5.2101641970130004</v>
      </c>
      <c r="N184" s="36"/>
    </row>
    <row r="185" spans="1:14" x14ac:dyDescent="0.35">
      <c r="A185" s="12">
        <v>3436</v>
      </c>
      <c r="B185" s="12" t="s">
        <v>180</v>
      </c>
      <c r="C185" s="16">
        <v>1.4260174369363439</v>
      </c>
      <c r="D185" s="16">
        <v>0.93465801262936798</v>
      </c>
      <c r="E185" s="27">
        <v>0.79108747968867954</v>
      </c>
      <c r="F185" s="16">
        <v>1.1729782316992756</v>
      </c>
      <c r="G185" s="16">
        <v>0.84322716130456499</v>
      </c>
      <c r="H185" s="16">
        <v>0.85835591484958074</v>
      </c>
      <c r="I185" s="16">
        <v>1.0932399746834116</v>
      </c>
      <c r="J185" s="16">
        <v>4.3658236041464082</v>
      </c>
      <c r="K185" s="16">
        <v>1.1165157800000001</v>
      </c>
      <c r="L185" s="13">
        <v>6.7303743208731248</v>
      </c>
      <c r="N185" s="36"/>
    </row>
    <row r="186" spans="1:14" x14ac:dyDescent="0.35">
      <c r="A186" s="12">
        <v>3437</v>
      </c>
      <c r="B186" s="12" t="s">
        <v>181</v>
      </c>
      <c r="C186" s="16">
        <v>1.5109595181615501</v>
      </c>
      <c r="D186" s="16">
        <v>0.95419782358845739</v>
      </c>
      <c r="E186" s="27">
        <v>0.71898487909823383</v>
      </c>
      <c r="F186" s="16">
        <v>1.2359265699080457</v>
      </c>
      <c r="G186" s="16">
        <v>0.84516527367530236</v>
      </c>
      <c r="H186" s="16">
        <v>0.88147222660590951</v>
      </c>
      <c r="I186" s="16">
        <v>1.1121930931513324</v>
      </c>
      <c r="J186" s="16">
        <v>3.5090900569702215</v>
      </c>
      <c r="K186" s="16">
        <v>1.1457235699999999</v>
      </c>
      <c r="L186" s="13">
        <v>8.655843358284983</v>
      </c>
      <c r="N186" s="36"/>
    </row>
    <row r="187" spans="1:14" x14ac:dyDescent="0.35">
      <c r="A187" s="12">
        <v>3438</v>
      </c>
      <c r="B187" s="12" t="s">
        <v>182</v>
      </c>
      <c r="C187" s="16">
        <v>1.234780305562172</v>
      </c>
      <c r="D187" s="16">
        <v>1.06842002505753</v>
      </c>
      <c r="E187" s="27">
        <v>0.7771358392666905</v>
      </c>
      <c r="F187" s="16">
        <v>1.241457240561014</v>
      </c>
      <c r="G187" s="16">
        <v>0.83054645377815883</v>
      </c>
      <c r="H187" s="16">
        <v>0.83101709973213389</v>
      </c>
      <c r="I187" s="16">
        <v>1.2481506456732958</v>
      </c>
      <c r="J187" s="16">
        <v>6.1036286360554097</v>
      </c>
      <c r="K187" s="16">
        <v>1.0958672599999999</v>
      </c>
      <c r="L187" s="13">
        <v>8.7213477235127357</v>
      </c>
      <c r="N187" s="36"/>
    </row>
    <row r="188" spans="1:14" x14ac:dyDescent="0.35">
      <c r="A188" s="12">
        <v>3439</v>
      </c>
      <c r="B188" s="12" t="s">
        <v>183</v>
      </c>
      <c r="C188" s="16">
        <v>1.3224506842850041</v>
      </c>
      <c r="D188" s="16">
        <v>0.90067857264826146</v>
      </c>
      <c r="E188" s="27">
        <v>0.89913581973739931</v>
      </c>
      <c r="F188" s="16">
        <v>1.1842361395713017</v>
      </c>
      <c r="G188" s="16">
        <v>0.79554506675269199</v>
      </c>
      <c r="H188" s="16">
        <v>0.76314413194039621</v>
      </c>
      <c r="I188" s="16">
        <v>1.1559644597847507</v>
      </c>
      <c r="J188" s="16">
        <v>5.9215394117287907</v>
      </c>
      <c r="K188" s="16">
        <v>1.0900524700000001</v>
      </c>
      <c r="L188" s="13">
        <v>2.1721022452256875</v>
      </c>
      <c r="N188" s="36"/>
    </row>
    <row r="189" spans="1:14" x14ac:dyDescent="0.35">
      <c r="A189" s="12">
        <v>3440</v>
      </c>
      <c r="B189" s="12" t="s">
        <v>184</v>
      </c>
      <c r="C189" s="16">
        <v>1.1807934203317894</v>
      </c>
      <c r="D189" s="16">
        <v>0.99809225855146633</v>
      </c>
      <c r="E189" s="27">
        <v>0.94289952317732051</v>
      </c>
      <c r="F189" s="16">
        <v>1.1317205988466115</v>
      </c>
      <c r="G189" s="16">
        <v>0.98898622976253558</v>
      </c>
      <c r="H189" s="16">
        <v>1.0869012377880043</v>
      </c>
      <c r="I189" s="16">
        <v>1.1133858222198325</v>
      </c>
      <c r="J189" s="16">
        <v>3.5068577359576953</v>
      </c>
      <c r="K189" s="16">
        <v>1.0813346100000001</v>
      </c>
      <c r="L189" s="13">
        <v>3.8323603578128314</v>
      </c>
      <c r="N189" s="36"/>
    </row>
    <row r="190" spans="1:14" x14ac:dyDescent="0.35">
      <c r="A190" s="12">
        <v>3441</v>
      </c>
      <c r="B190" s="12" t="s">
        <v>185</v>
      </c>
      <c r="C190" s="16">
        <v>1.2121886321472919</v>
      </c>
      <c r="D190" s="16">
        <v>0.91336789384618289</v>
      </c>
      <c r="E190" s="27">
        <v>0.74435143686591165</v>
      </c>
      <c r="F190" s="16">
        <v>1.1450486804553812</v>
      </c>
      <c r="G190" s="16">
        <v>0.7812692705397638</v>
      </c>
      <c r="H190" s="16">
        <v>0.79787430961012962</v>
      </c>
      <c r="I190" s="16">
        <v>1.0799951521900051</v>
      </c>
      <c r="J190" s="16">
        <v>5.1908668262434476</v>
      </c>
      <c r="K190" s="16">
        <v>1.01977786</v>
      </c>
      <c r="L190" s="13">
        <v>4.49063088340381</v>
      </c>
      <c r="N190" s="36"/>
    </row>
    <row r="191" spans="1:14" x14ac:dyDescent="0.35">
      <c r="A191" s="12">
        <v>3442</v>
      </c>
      <c r="B191" s="12" t="s">
        <v>186</v>
      </c>
      <c r="C191" s="16">
        <v>1.1704518187105413</v>
      </c>
      <c r="D191" s="16">
        <v>0.91891011472075312</v>
      </c>
      <c r="E191" s="27">
        <v>0.82763959199604398</v>
      </c>
      <c r="F191" s="16">
        <v>1.0349204416554203</v>
      </c>
      <c r="G191" s="16">
        <v>0.84771671947398008</v>
      </c>
      <c r="H191" s="16">
        <v>0.82504626715449614</v>
      </c>
      <c r="I191" s="16">
        <v>0.976408033424771</v>
      </c>
      <c r="J191" s="16">
        <v>2.7954850833938178</v>
      </c>
      <c r="K191" s="16">
        <v>1.0036153400000001</v>
      </c>
      <c r="L191" s="13">
        <v>0.43731614455165868</v>
      </c>
      <c r="N191" s="36"/>
    </row>
    <row r="192" spans="1:14" x14ac:dyDescent="0.35">
      <c r="A192" s="12">
        <v>3443</v>
      </c>
      <c r="B192" s="12" t="s">
        <v>187</v>
      </c>
      <c r="C192" s="16">
        <v>1.1147964735200331</v>
      </c>
      <c r="D192" s="16">
        <v>0.88877522091130745</v>
      </c>
      <c r="E192" s="27">
        <v>0.82917586379079578</v>
      </c>
      <c r="F192" s="16">
        <v>1.0088712403242355</v>
      </c>
      <c r="G192" s="16">
        <v>0.9680137554370305</v>
      </c>
      <c r="H192" s="16">
        <v>0.95228561325937344</v>
      </c>
      <c r="I192" s="16">
        <v>0.97944302422371143</v>
      </c>
      <c r="J192" s="16">
        <v>1.7568816674613184</v>
      </c>
      <c r="K192" s="16">
        <v>0.98461346999999999</v>
      </c>
      <c r="L192" s="13">
        <v>0.22107941772060258</v>
      </c>
      <c r="N192" s="36"/>
    </row>
    <row r="193" spans="1:14" x14ac:dyDescent="0.35">
      <c r="A193" s="12">
        <v>3446</v>
      </c>
      <c r="B193" s="12" t="s">
        <v>188</v>
      </c>
      <c r="C193" s="16">
        <v>1.2157060821382748</v>
      </c>
      <c r="D193" s="16">
        <v>0.94749156404812007</v>
      </c>
      <c r="E193" s="27">
        <v>0.73523193690533439</v>
      </c>
      <c r="F193" s="16">
        <v>1.040537910991203</v>
      </c>
      <c r="G193" s="16">
        <v>0.95347596625675324</v>
      </c>
      <c r="H193" s="16">
        <v>0.89506131424819857</v>
      </c>
      <c r="I193" s="16">
        <v>0.98215627549941431</v>
      </c>
      <c r="J193" s="16">
        <v>2.6775822971618748</v>
      </c>
      <c r="K193" s="16">
        <v>1.02146008</v>
      </c>
      <c r="L193" s="13">
        <v>2.2716144346400142</v>
      </c>
      <c r="N193" s="36"/>
    </row>
    <row r="194" spans="1:14" x14ac:dyDescent="0.35">
      <c r="A194" s="12">
        <v>3447</v>
      </c>
      <c r="B194" s="12" t="s">
        <v>189</v>
      </c>
      <c r="C194" s="16">
        <v>1.3071054861463567</v>
      </c>
      <c r="D194" s="16">
        <v>0.88934636507845122</v>
      </c>
      <c r="E194" s="27">
        <v>0.77223016872033878</v>
      </c>
      <c r="F194" s="16">
        <v>1.184998448949113</v>
      </c>
      <c r="G194" s="16">
        <v>0.99656540201488064</v>
      </c>
      <c r="H194" s="16">
        <v>0.92903736771508738</v>
      </c>
      <c r="I194" s="16">
        <v>1.1189763190467112</v>
      </c>
      <c r="J194" s="16">
        <v>2.9382955016638763</v>
      </c>
      <c r="K194" s="16">
        <v>1.0709433799999999</v>
      </c>
      <c r="L194" s="13">
        <v>9.486683058041308</v>
      </c>
      <c r="N194" s="36"/>
    </row>
    <row r="195" spans="1:14" x14ac:dyDescent="0.35">
      <c r="A195" s="12">
        <v>3448</v>
      </c>
      <c r="B195" s="12" t="s">
        <v>190</v>
      </c>
      <c r="C195" s="16">
        <v>1.322032166850299</v>
      </c>
      <c r="D195" s="16">
        <v>0.98282735722524772</v>
      </c>
      <c r="E195" s="27">
        <v>0.80104740249338946</v>
      </c>
      <c r="F195" s="16">
        <v>1.1608714261507109</v>
      </c>
      <c r="G195" s="16">
        <v>0.91030799349431168</v>
      </c>
      <c r="H195" s="16">
        <v>0.90703076186537168</v>
      </c>
      <c r="I195" s="16">
        <v>1.0745417998313525</v>
      </c>
      <c r="J195" s="16">
        <v>4.3454786912822092</v>
      </c>
      <c r="K195" s="16">
        <v>1.0954331399999999</v>
      </c>
      <c r="L195" s="13">
        <v>8.0942310635500689</v>
      </c>
      <c r="N195" s="36"/>
    </row>
    <row r="196" spans="1:14" x14ac:dyDescent="0.35">
      <c r="A196" s="12">
        <v>3449</v>
      </c>
      <c r="B196" s="12" t="s">
        <v>191</v>
      </c>
      <c r="C196" s="16">
        <v>1.677390930948264</v>
      </c>
      <c r="D196" s="16">
        <v>1.0249231047475962</v>
      </c>
      <c r="E196" s="27">
        <v>0.61259611165252559</v>
      </c>
      <c r="F196" s="16">
        <v>1.4521824206586975</v>
      </c>
      <c r="G196" s="16">
        <v>0.86554872980147546</v>
      </c>
      <c r="H196" s="16">
        <v>0.771373265100883</v>
      </c>
      <c r="I196" s="16">
        <v>1.4125358574256941</v>
      </c>
      <c r="J196" s="16">
        <v>5.9623493354152872</v>
      </c>
      <c r="K196" s="16">
        <v>1.24557893</v>
      </c>
      <c r="L196" s="13">
        <v>15.241835258653737</v>
      </c>
      <c r="N196" s="36"/>
    </row>
    <row r="197" spans="1:14" x14ac:dyDescent="0.35">
      <c r="A197" s="12">
        <v>3450</v>
      </c>
      <c r="B197" s="12" t="s">
        <v>192</v>
      </c>
      <c r="C197" s="16">
        <v>1.7058326451676222</v>
      </c>
      <c r="D197" s="16">
        <v>1.0291704971520734</v>
      </c>
      <c r="E197" s="27">
        <v>0.62317107478173306</v>
      </c>
      <c r="F197" s="16">
        <v>1.8233998069200794</v>
      </c>
      <c r="G197" s="16">
        <v>0.85977896158219158</v>
      </c>
      <c r="H197" s="16">
        <v>0.74551648826784567</v>
      </c>
      <c r="I197" s="16">
        <v>2.0265469062531336</v>
      </c>
      <c r="J197" s="16">
        <v>7.2581230025628791</v>
      </c>
      <c r="K197" s="16">
        <v>1.3327485999999999</v>
      </c>
      <c r="L197" s="13">
        <v>18.559782508073113</v>
      </c>
      <c r="N197" s="36"/>
    </row>
    <row r="198" spans="1:14" x14ac:dyDescent="0.35">
      <c r="A198" s="12">
        <v>3451</v>
      </c>
      <c r="B198" s="12" t="s">
        <v>193</v>
      </c>
      <c r="C198" s="16">
        <v>1.288263942662518</v>
      </c>
      <c r="D198" s="16">
        <v>0.91879799607244572</v>
      </c>
      <c r="E198" s="27">
        <v>0.8036486441994285</v>
      </c>
      <c r="F198" s="16">
        <v>1.1441912294702334</v>
      </c>
      <c r="G198" s="16">
        <v>0.88602231630220296</v>
      </c>
      <c r="H198" s="16">
        <v>0.85869991045545768</v>
      </c>
      <c r="I198" s="16">
        <v>1.0683860209617964</v>
      </c>
      <c r="J198" s="16">
        <v>3.9115227081475967</v>
      </c>
      <c r="K198" s="16">
        <v>1.0624889900000001</v>
      </c>
      <c r="L198" s="13">
        <v>4.9419096690662627</v>
      </c>
      <c r="N198" s="36"/>
    </row>
    <row r="199" spans="1:14" x14ac:dyDescent="0.35">
      <c r="A199" s="12">
        <v>3452</v>
      </c>
      <c r="B199" s="12" t="s">
        <v>194</v>
      </c>
      <c r="C199" s="16">
        <v>1.2564359997506513</v>
      </c>
      <c r="D199" s="16">
        <v>0.97558074070779088</v>
      </c>
      <c r="E199" s="27">
        <v>0.78569529218889222</v>
      </c>
      <c r="F199" s="16">
        <v>1.4238418897350309</v>
      </c>
      <c r="G199" s="16">
        <v>0.84259153561313571</v>
      </c>
      <c r="H199" s="16">
        <v>0.7870402089370172</v>
      </c>
      <c r="I199" s="16">
        <v>1.4806671363993116</v>
      </c>
      <c r="J199" s="16">
        <v>9.2372183927434968</v>
      </c>
      <c r="K199" s="16">
        <v>1.1180665700000001</v>
      </c>
      <c r="L199" s="13">
        <v>16.104869690409942</v>
      </c>
      <c r="N199" s="36"/>
    </row>
    <row r="200" spans="1:14" x14ac:dyDescent="0.35">
      <c r="A200" s="12">
        <v>3453</v>
      </c>
      <c r="B200" s="12" t="s">
        <v>195</v>
      </c>
      <c r="C200" s="16">
        <v>1.1901283859262075</v>
      </c>
      <c r="D200" s="16">
        <v>1.0711389783486402</v>
      </c>
      <c r="E200" s="27">
        <v>0.86750939201206356</v>
      </c>
      <c r="F200" s="16">
        <v>1.3590057290289288</v>
      </c>
      <c r="G200" s="16">
        <v>0.73608222535190815</v>
      </c>
      <c r="H200" s="16">
        <v>0.92908380937591428</v>
      </c>
      <c r="I200" s="16">
        <v>1.2784317500053748</v>
      </c>
      <c r="J200" s="16">
        <v>5.7358203328138124</v>
      </c>
      <c r="K200" s="16">
        <v>1.10330204</v>
      </c>
      <c r="L200" s="13">
        <v>20.690322143615049</v>
      </c>
      <c r="N200" s="36"/>
    </row>
    <row r="201" spans="1:14" x14ac:dyDescent="0.35">
      <c r="A201" s="12">
        <v>3454</v>
      </c>
      <c r="B201" s="12" t="s">
        <v>196</v>
      </c>
      <c r="C201" s="16">
        <v>1.3091597895160985</v>
      </c>
      <c r="D201" s="16">
        <v>1.2182434407527294</v>
      </c>
      <c r="E201" s="27">
        <v>0.84099768756813453</v>
      </c>
      <c r="F201" s="16">
        <v>1.6114092466084367</v>
      </c>
      <c r="G201" s="16">
        <v>0.75868346973603717</v>
      </c>
      <c r="H201" s="16">
        <v>0.85452782468625632</v>
      </c>
      <c r="I201" s="16">
        <v>1.8155164218240298</v>
      </c>
      <c r="J201" s="16">
        <v>7.7650051504599107</v>
      </c>
      <c r="K201" s="16">
        <v>1.23854394</v>
      </c>
      <c r="L201" s="13">
        <v>15.831290995454765</v>
      </c>
      <c r="N201" s="36"/>
    </row>
    <row r="202" spans="1:14" x14ac:dyDescent="0.35">
      <c r="A202" s="12">
        <v>3901</v>
      </c>
      <c r="B202" s="12" t="s">
        <v>197</v>
      </c>
      <c r="C202" s="16">
        <v>1.0835817493865327</v>
      </c>
      <c r="D202" s="16">
        <v>0.95392758739303829</v>
      </c>
      <c r="E202" s="27">
        <v>0.84776309305177056</v>
      </c>
      <c r="F202" s="16">
        <v>0.96845495766080958</v>
      </c>
      <c r="G202" s="16">
        <v>1.2161572613021083</v>
      </c>
      <c r="H202" s="16">
        <v>1.0728430294373525</v>
      </c>
      <c r="I202" s="16">
        <v>0.94694219906914845</v>
      </c>
      <c r="J202" s="16">
        <v>0.22954203080836499</v>
      </c>
      <c r="K202" s="16">
        <v>1.00186368</v>
      </c>
      <c r="L202" s="13">
        <v>-3.9459560976839043</v>
      </c>
      <c r="N202" s="36"/>
    </row>
    <row r="203" spans="1:14" x14ac:dyDescent="0.35">
      <c r="A203" s="12">
        <v>3903</v>
      </c>
      <c r="B203" s="12" t="s">
        <v>198</v>
      </c>
      <c r="C203" s="16">
        <v>0.98668323770352218</v>
      </c>
      <c r="D203" s="16">
        <v>0.96925869290713917</v>
      </c>
      <c r="E203" s="27">
        <v>0.94681573971021415</v>
      </c>
      <c r="F203" s="16">
        <v>0.98060246866306355</v>
      </c>
      <c r="G203" s="16">
        <v>0.90636645961690165</v>
      </c>
      <c r="H203" s="16">
        <v>0.9487562014841131</v>
      </c>
      <c r="I203" s="16">
        <v>0.95290523505943159</v>
      </c>
      <c r="J203" s="16">
        <v>0.99749660753737557</v>
      </c>
      <c r="K203" s="16">
        <v>0.96736330000000004</v>
      </c>
      <c r="L203" s="13">
        <v>-0.73497127238670146</v>
      </c>
      <c r="N203" s="36"/>
    </row>
    <row r="204" spans="1:14" x14ac:dyDescent="0.35">
      <c r="A204" s="12">
        <v>3905</v>
      </c>
      <c r="B204" s="12" t="s">
        <v>199</v>
      </c>
      <c r="C204" s="16">
        <v>1.0071179884764818</v>
      </c>
      <c r="D204" s="16">
        <v>0.96096830535410527</v>
      </c>
      <c r="E204" s="27">
        <v>0.97753427200404097</v>
      </c>
      <c r="F204" s="16">
        <v>0.95697743188191831</v>
      </c>
      <c r="G204" s="16">
        <v>1.0603365544985111</v>
      </c>
      <c r="H204" s="16">
        <v>1.0221366604860975</v>
      </c>
      <c r="I204" s="16">
        <v>0.93634737569855797</v>
      </c>
      <c r="J204" s="16">
        <v>0.64076587666967322</v>
      </c>
      <c r="K204" s="16">
        <v>0.98516486000000003</v>
      </c>
      <c r="L204" s="13">
        <v>-1.8410425707885452</v>
      </c>
      <c r="N204" s="36"/>
    </row>
    <row r="205" spans="1:14" x14ac:dyDescent="0.35">
      <c r="A205" s="12">
        <v>3907</v>
      </c>
      <c r="B205" s="12" t="s">
        <v>200</v>
      </c>
      <c r="C205" s="16">
        <v>1.0460970081281964</v>
      </c>
      <c r="D205" s="16">
        <v>0.99037667164300081</v>
      </c>
      <c r="E205" s="27">
        <v>0.94772031991552652</v>
      </c>
      <c r="F205" s="16">
        <v>0.96451293331380317</v>
      </c>
      <c r="G205" s="16">
        <v>1.0942628652034285</v>
      </c>
      <c r="H205" s="16">
        <v>1.0585443050089176</v>
      </c>
      <c r="I205" s="16">
        <v>0.93324330546041701</v>
      </c>
      <c r="J205" s="16">
        <v>0.61253382468643036</v>
      </c>
      <c r="K205" s="16">
        <v>1.0051409899999999</v>
      </c>
      <c r="L205" s="13">
        <v>-1.7172102613996003</v>
      </c>
      <c r="N205" s="36"/>
    </row>
    <row r="206" spans="1:14" x14ac:dyDescent="0.35">
      <c r="A206" s="12">
        <v>3909</v>
      </c>
      <c r="B206" s="12" t="s">
        <v>201</v>
      </c>
      <c r="C206" s="16">
        <v>1.143436664421805</v>
      </c>
      <c r="D206" s="16">
        <v>0.94232503374520304</v>
      </c>
      <c r="E206" s="27">
        <v>0.91298801076473912</v>
      </c>
      <c r="F206" s="16">
        <v>0.99813362868774402</v>
      </c>
      <c r="G206" s="16">
        <v>0.99681870981141119</v>
      </c>
      <c r="H206" s="16">
        <v>0.9679926912717447</v>
      </c>
      <c r="I206" s="16">
        <v>0.93390932791296777</v>
      </c>
      <c r="J206" s="16">
        <v>0.90765872975021056</v>
      </c>
      <c r="K206" s="16">
        <v>1.01722958</v>
      </c>
      <c r="L206" s="13">
        <v>-1.530299540034548</v>
      </c>
      <c r="N206" s="36"/>
    </row>
    <row r="207" spans="1:14" x14ac:dyDescent="0.35">
      <c r="A207" s="12">
        <v>3911</v>
      </c>
      <c r="B207" s="12" t="s">
        <v>202</v>
      </c>
      <c r="C207" s="16">
        <v>1.0892412519490329</v>
      </c>
      <c r="D207" s="16">
        <v>0.98562847478273574</v>
      </c>
      <c r="E207" s="27">
        <v>0.95010122615610426</v>
      </c>
      <c r="F207" s="16">
        <v>1.0073429174473054</v>
      </c>
      <c r="G207" s="16">
        <v>0.96911129016249375</v>
      </c>
      <c r="H207" s="16">
        <v>1.0067407766539405</v>
      </c>
      <c r="I207" s="16">
        <v>0.94712095368003624</v>
      </c>
      <c r="J207" s="16">
        <v>0.28222128532309326</v>
      </c>
      <c r="K207" s="16">
        <v>1.0144956300000001</v>
      </c>
      <c r="L207" s="13">
        <v>-1.5357611499728137</v>
      </c>
      <c r="N207" s="36"/>
    </row>
    <row r="208" spans="1:14" x14ac:dyDescent="0.35">
      <c r="A208" s="12">
        <v>4001</v>
      </c>
      <c r="B208" s="12" t="s">
        <v>203</v>
      </c>
      <c r="C208" s="16">
        <v>1.0678638095257869</v>
      </c>
      <c r="D208" s="16">
        <v>0.93495244368846497</v>
      </c>
      <c r="E208" s="27">
        <v>0.90154882112440315</v>
      </c>
      <c r="F208" s="16">
        <v>0.96004747524291534</v>
      </c>
      <c r="G208" s="16">
        <v>1.0954652017317852</v>
      </c>
      <c r="H208" s="16">
        <v>1.042192510257822</v>
      </c>
      <c r="I208" s="16">
        <v>0.94093690593956247</v>
      </c>
      <c r="J208" s="16">
        <v>0.14006115600972366</v>
      </c>
      <c r="K208" s="16">
        <v>0.99119877999999995</v>
      </c>
      <c r="L208" s="13">
        <v>-1.800434713739719</v>
      </c>
      <c r="N208" s="36"/>
    </row>
    <row r="209" spans="1:14" x14ac:dyDescent="0.35">
      <c r="A209" s="12">
        <v>4003</v>
      </c>
      <c r="B209" s="12" t="s">
        <v>204</v>
      </c>
      <c r="C209" s="16">
        <v>1.0316174915395155</v>
      </c>
      <c r="D209" s="16">
        <v>0.95566048811656623</v>
      </c>
      <c r="E209" s="27">
        <v>0.96519497718838121</v>
      </c>
      <c r="F209" s="16">
        <v>0.96851093050610448</v>
      </c>
      <c r="G209" s="16">
        <v>1.2866662024195172</v>
      </c>
      <c r="H209" s="16">
        <v>1.1339111751176463</v>
      </c>
      <c r="I209" s="16">
        <v>0.93447874515914542</v>
      </c>
      <c r="J209" s="16">
        <v>0.46504611465265999</v>
      </c>
      <c r="K209" s="16">
        <v>1.0076887299999999</v>
      </c>
      <c r="L209" s="13">
        <v>-2.4807913234174066</v>
      </c>
      <c r="N209" s="36"/>
    </row>
    <row r="210" spans="1:14" x14ac:dyDescent="0.35">
      <c r="A210" s="12">
        <v>4005</v>
      </c>
      <c r="B210" s="12" t="s">
        <v>205</v>
      </c>
      <c r="C210" s="16">
        <v>1.2211540527071412</v>
      </c>
      <c r="D210" s="16">
        <v>0.9685730098799783</v>
      </c>
      <c r="E210" s="27">
        <v>0.85330479347790344</v>
      </c>
      <c r="F210" s="16">
        <v>1.0356366471622991</v>
      </c>
      <c r="G210" s="16">
        <v>1.1243186817087478</v>
      </c>
      <c r="H210" s="16">
        <v>1.087625915125962</v>
      </c>
      <c r="I210" s="16">
        <v>0.98435371392569948</v>
      </c>
      <c r="J210" s="16">
        <v>1.2867193866046709</v>
      </c>
      <c r="K210" s="16">
        <v>1.0611172200000001</v>
      </c>
      <c r="L210" s="13">
        <v>-0.16678280908718079</v>
      </c>
      <c r="N210" s="36"/>
    </row>
    <row r="211" spans="1:14" x14ac:dyDescent="0.35">
      <c r="A211" s="12">
        <v>4010</v>
      </c>
      <c r="B211" s="12" t="s">
        <v>206</v>
      </c>
      <c r="C211" s="16">
        <v>1.0754013497249557</v>
      </c>
      <c r="D211" s="16">
        <v>1.0547535376732791</v>
      </c>
      <c r="E211" s="27">
        <v>1.0313522329393585</v>
      </c>
      <c r="F211" s="16">
        <v>1.2744689731026875</v>
      </c>
      <c r="G211" s="16">
        <v>0.70336549346959987</v>
      </c>
      <c r="H211" s="16">
        <v>0.84270526405833979</v>
      </c>
      <c r="I211" s="16">
        <v>1.3615773710042731</v>
      </c>
      <c r="J211" s="16">
        <v>1.884448408443181</v>
      </c>
      <c r="K211" s="16">
        <v>1.0716097899999999</v>
      </c>
      <c r="L211" s="13">
        <v>2.8754234025600454</v>
      </c>
      <c r="N211" s="36"/>
    </row>
    <row r="212" spans="1:14" x14ac:dyDescent="0.35">
      <c r="A212" s="12">
        <v>4012</v>
      </c>
      <c r="B212" s="12" t="s">
        <v>207</v>
      </c>
      <c r="C212" s="16">
        <v>1.0858828585885407</v>
      </c>
      <c r="D212" s="16">
        <v>0.97835651741602458</v>
      </c>
      <c r="E212" s="27">
        <v>0.85670390423828691</v>
      </c>
      <c r="F212" s="16">
        <v>1.080176946327347</v>
      </c>
      <c r="G212" s="16">
        <v>0.95612969883039367</v>
      </c>
      <c r="H212" s="16">
        <v>0.95437711786689661</v>
      </c>
      <c r="I212" s="16">
        <v>0.97809785461340149</v>
      </c>
      <c r="J212" s="16">
        <v>0.49955245079152455</v>
      </c>
      <c r="K212" s="16">
        <v>1.00191122</v>
      </c>
      <c r="L212" s="13">
        <v>5.3118096335752796</v>
      </c>
      <c r="N212" s="36"/>
    </row>
    <row r="213" spans="1:14" x14ac:dyDescent="0.35">
      <c r="A213" s="12">
        <v>4014</v>
      </c>
      <c r="B213" s="12" t="s">
        <v>208</v>
      </c>
      <c r="C213" s="16">
        <v>1.227078203145971</v>
      </c>
      <c r="D213" s="16">
        <v>0.9119070611208685</v>
      </c>
      <c r="E213" s="27">
        <v>0.7757116115452023</v>
      </c>
      <c r="F213" s="16">
        <v>1.0952273439447022</v>
      </c>
      <c r="G213" s="16">
        <v>1.0270674745430748</v>
      </c>
      <c r="H213" s="16">
        <v>0.97574723221666426</v>
      </c>
      <c r="I213" s="16">
        <v>0.99379381595790306</v>
      </c>
      <c r="J213" s="16">
        <v>0.50420656682484677</v>
      </c>
      <c r="K213" s="16">
        <v>1.03102819</v>
      </c>
      <c r="L213" s="13">
        <v>4.6414433429342807</v>
      </c>
      <c r="N213" s="36"/>
    </row>
    <row r="214" spans="1:14" x14ac:dyDescent="0.35">
      <c r="A214" s="12">
        <v>4016</v>
      </c>
      <c r="B214" s="12" t="s">
        <v>209</v>
      </c>
      <c r="C214" s="16">
        <v>1.2929468018928605</v>
      </c>
      <c r="D214" s="16">
        <v>1.0581780537490499</v>
      </c>
      <c r="E214" s="27">
        <v>0.89011991012505987</v>
      </c>
      <c r="F214" s="16">
        <v>1.3157705754822009</v>
      </c>
      <c r="G214" s="16">
        <v>0.93990064989035726</v>
      </c>
      <c r="H214" s="16">
        <v>0.95111077238913855</v>
      </c>
      <c r="I214" s="16">
        <v>1.2632755722811244</v>
      </c>
      <c r="J214" s="16">
        <v>3.0071537826223764</v>
      </c>
      <c r="K214" s="16">
        <v>1.14316251</v>
      </c>
      <c r="L214" s="13">
        <v>12.881016038279995</v>
      </c>
      <c r="N214" s="36"/>
    </row>
    <row r="215" spans="1:14" x14ac:dyDescent="0.35">
      <c r="A215" s="12">
        <v>4018</v>
      </c>
      <c r="B215" s="12" t="s">
        <v>210</v>
      </c>
      <c r="C215" s="16">
        <v>1.2350473387616967</v>
      </c>
      <c r="D215" s="16">
        <v>0.97103934933532465</v>
      </c>
      <c r="E215" s="27">
        <v>0.81767604340982147</v>
      </c>
      <c r="F215" s="16">
        <v>1.090835823528107</v>
      </c>
      <c r="G215" s="16">
        <v>1.0555432272899345</v>
      </c>
      <c r="H215" s="16">
        <v>0.99153706046702128</v>
      </c>
      <c r="I215" s="16">
        <v>1.0704478642935911</v>
      </c>
      <c r="J215" s="16">
        <v>2.422136182913913</v>
      </c>
      <c r="K215" s="16">
        <v>1.0661989199999999</v>
      </c>
      <c r="L215" s="13">
        <v>1.0550515007444119</v>
      </c>
      <c r="N215" s="36"/>
    </row>
    <row r="216" spans="1:14" x14ac:dyDescent="0.35">
      <c r="A216" s="12">
        <v>4020</v>
      </c>
      <c r="B216" s="12" t="s">
        <v>211</v>
      </c>
      <c r="C216" s="16">
        <v>1.0887360455046506</v>
      </c>
      <c r="D216" s="16">
        <v>1.010764553867231</v>
      </c>
      <c r="E216" s="27">
        <v>0.9149828508234662</v>
      </c>
      <c r="F216" s="16">
        <v>1.0474929065611613</v>
      </c>
      <c r="G216" s="16">
        <v>1.0258177652249305</v>
      </c>
      <c r="H216" s="16">
        <v>1.0122089466988855</v>
      </c>
      <c r="I216" s="16">
        <v>1.0064516991484327</v>
      </c>
      <c r="J216" s="16">
        <v>3.0154265802930484</v>
      </c>
      <c r="K216" s="16">
        <v>1.0307161300000001</v>
      </c>
      <c r="L216" s="13">
        <v>1.8128244662195812</v>
      </c>
      <c r="N216" s="36"/>
    </row>
    <row r="217" spans="1:14" x14ac:dyDescent="0.35">
      <c r="A217" s="12">
        <v>4022</v>
      </c>
      <c r="B217" s="12" t="s">
        <v>212</v>
      </c>
      <c r="C217" s="16">
        <v>1.2917388396019251</v>
      </c>
      <c r="D217" s="16">
        <v>1.1023104683318203</v>
      </c>
      <c r="E217" s="27">
        <v>0.78796830746564384</v>
      </c>
      <c r="F217" s="16">
        <v>1.3487103174792001</v>
      </c>
      <c r="G217" s="16">
        <v>0.81075579459772196</v>
      </c>
      <c r="H217" s="16">
        <v>0.8283597081673586</v>
      </c>
      <c r="I217" s="16">
        <v>1.3380783401836287</v>
      </c>
      <c r="J217" s="16">
        <v>3.3753898014198587</v>
      </c>
      <c r="K217" s="16">
        <v>1.1342230900000001</v>
      </c>
      <c r="L217" s="13">
        <v>11.61402554139022</v>
      </c>
      <c r="N217" s="36"/>
    </row>
    <row r="218" spans="1:14" x14ac:dyDescent="0.35">
      <c r="A218" s="12">
        <v>4024</v>
      </c>
      <c r="B218" s="12" t="s">
        <v>213</v>
      </c>
      <c r="C218" s="16">
        <v>1.3844695526948019</v>
      </c>
      <c r="D218" s="16">
        <v>1.1194354417964589</v>
      </c>
      <c r="E218" s="27">
        <v>0.97300134494280455</v>
      </c>
      <c r="F218" s="16">
        <v>1.6226854509101285</v>
      </c>
      <c r="G218" s="16">
        <v>0.7769154289731619</v>
      </c>
      <c r="H218" s="16">
        <v>0.74417970545528334</v>
      </c>
      <c r="I218" s="16">
        <v>1.7466290901703256</v>
      </c>
      <c r="J218" s="16">
        <v>7.1498112796551689</v>
      </c>
      <c r="K218" s="16">
        <v>1.2532610500000001</v>
      </c>
      <c r="L218" s="13">
        <v>15.486606484213553</v>
      </c>
      <c r="N218" s="36"/>
    </row>
    <row r="219" spans="1:14" x14ac:dyDescent="0.35">
      <c r="A219" s="12">
        <v>4026</v>
      </c>
      <c r="B219" s="12" t="s">
        <v>214</v>
      </c>
      <c r="C219" s="16">
        <v>1.3679297565393664</v>
      </c>
      <c r="D219" s="16">
        <v>0.91116301035996772</v>
      </c>
      <c r="E219" s="27">
        <v>0.61414630772345657</v>
      </c>
      <c r="F219" s="16">
        <v>1.1834737043475514</v>
      </c>
      <c r="G219" s="16">
        <v>0.97186789156664966</v>
      </c>
      <c r="H219" s="16">
        <v>0.97146587119598848</v>
      </c>
      <c r="I219" s="16">
        <v>1.134124170534512</v>
      </c>
      <c r="J219" s="16">
        <v>2.3041182865132193</v>
      </c>
      <c r="K219" s="16">
        <v>1.0735980000000001</v>
      </c>
      <c r="L219" s="13">
        <v>6.3839273278690598</v>
      </c>
      <c r="N219" s="36"/>
    </row>
    <row r="220" spans="1:14" x14ac:dyDescent="0.35">
      <c r="A220" s="12">
        <v>4028</v>
      </c>
      <c r="B220" s="12" t="s">
        <v>215</v>
      </c>
      <c r="C220" s="16">
        <v>1.4841209230891177</v>
      </c>
      <c r="D220" s="16">
        <v>0.97433227643653231</v>
      </c>
      <c r="E220" s="27">
        <v>0.76843826183391117</v>
      </c>
      <c r="F220" s="16">
        <v>1.3897556280811032</v>
      </c>
      <c r="G220" s="16">
        <v>0.84028785678929685</v>
      </c>
      <c r="H220" s="16">
        <v>0.5934620799530933</v>
      </c>
      <c r="I220" s="16">
        <v>1.4582412404393832</v>
      </c>
      <c r="J220" s="16">
        <v>3.8539952492883973</v>
      </c>
      <c r="K220" s="16">
        <v>1.1748035100000001</v>
      </c>
      <c r="L220" s="13">
        <v>10.511235688081797</v>
      </c>
      <c r="N220" s="36"/>
    </row>
    <row r="221" spans="1:14" x14ac:dyDescent="0.35">
      <c r="A221" s="12">
        <v>4030</v>
      </c>
      <c r="B221" s="12" t="s">
        <v>216</v>
      </c>
      <c r="C221" s="16">
        <v>1.4363764318488677</v>
      </c>
      <c r="D221" s="16">
        <v>1.2972316517087754</v>
      </c>
      <c r="E221" s="27">
        <v>0.79638681755570206</v>
      </c>
      <c r="F221" s="16">
        <v>1.7807716588256957</v>
      </c>
      <c r="G221" s="16">
        <v>0.73369145067976849</v>
      </c>
      <c r="H221" s="16">
        <v>0.78534823558996847</v>
      </c>
      <c r="I221" s="16">
        <v>1.9537264228484301</v>
      </c>
      <c r="J221" s="16">
        <v>3.5143115976823815</v>
      </c>
      <c r="K221" s="16">
        <v>1.30656722</v>
      </c>
      <c r="L221" s="13">
        <v>23.422394246586919</v>
      </c>
      <c r="N221" s="36"/>
    </row>
    <row r="222" spans="1:14" x14ac:dyDescent="0.35">
      <c r="A222" s="12">
        <v>4032</v>
      </c>
      <c r="B222" s="12" t="s">
        <v>217</v>
      </c>
      <c r="C222" s="16">
        <v>1.4757281548194021</v>
      </c>
      <c r="D222" s="16">
        <v>1.2813058522308574</v>
      </c>
      <c r="E222" s="27">
        <v>0.76398582290398243</v>
      </c>
      <c r="F222" s="16">
        <v>1.809573790080319</v>
      </c>
      <c r="G222" s="16">
        <v>0.75789365937744002</v>
      </c>
      <c r="H222" s="16">
        <v>0.82452650229398905</v>
      </c>
      <c r="I222" s="16">
        <v>2.132267483543326</v>
      </c>
      <c r="J222" s="16">
        <v>6.439793151515139</v>
      </c>
      <c r="K222" s="16">
        <v>1.3361952100000001</v>
      </c>
      <c r="L222" s="13">
        <v>21.381716336254613</v>
      </c>
      <c r="N222" s="36"/>
    </row>
    <row r="223" spans="1:14" x14ac:dyDescent="0.35">
      <c r="A223" s="12">
        <v>4034</v>
      </c>
      <c r="B223" s="12" t="s">
        <v>218</v>
      </c>
      <c r="C223" s="16">
        <v>1.3323546193034985</v>
      </c>
      <c r="D223" s="16">
        <v>1.0858398975662056</v>
      </c>
      <c r="E223" s="27">
        <v>0.75168507199156276</v>
      </c>
      <c r="F223" s="16">
        <v>1.4964435708261943</v>
      </c>
      <c r="G223" s="16">
        <v>0.80477114673649874</v>
      </c>
      <c r="H223" s="16">
        <v>0.69735165146060385</v>
      </c>
      <c r="I223" s="16">
        <v>1.5990692882619775</v>
      </c>
      <c r="J223" s="16">
        <v>4.8521252205904348</v>
      </c>
      <c r="K223" s="16">
        <v>1.16680691</v>
      </c>
      <c r="L223" s="13">
        <v>14.604363383836244</v>
      </c>
      <c r="N223" s="36"/>
    </row>
    <row r="224" spans="1:14" x14ac:dyDescent="0.35">
      <c r="A224" s="12">
        <v>4036</v>
      </c>
      <c r="B224" s="12" t="s">
        <v>219</v>
      </c>
      <c r="C224" s="16">
        <v>1.215737191522877</v>
      </c>
      <c r="D224" s="16">
        <v>1.1450367972482571</v>
      </c>
      <c r="E224" s="27">
        <v>0.92761517823095896</v>
      </c>
      <c r="F224" s="16">
        <v>1.4097850512789858</v>
      </c>
      <c r="G224" s="16">
        <v>0.75241981123035107</v>
      </c>
      <c r="H224" s="16">
        <v>0.79827416127477013</v>
      </c>
      <c r="I224" s="16">
        <v>1.3159039588514663</v>
      </c>
      <c r="J224" s="16">
        <v>4.0748787498460919</v>
      </c>
      <c r="K224" s="16">
        <v>1.1385141000000001</v>
      </c>
      <c r="L224" s="13">
        <v>21.368231140777425</v>
      </c>
      <c r="N224" s="36"/>
    </row>
    <row r="225" spans="1:14" x14ac:dyDescent="0.35">
      <c r="A225" s="12">
        <v>4201</v>
      </c>
      <c r="B225" s="12" t="s">
        <v>220</v>
      </c>
      <c r="C225" s="16">
        <v>1.2966351505729918</v>
      </c>
      <c r="D225" s="16">
        <v>0.89875356824903996</v>
      </c>
      <c r="E225" s="27">
        <v>0.8034332265583054</v>
      </c>
      <c r="F225" s="16">
        <v>1.1248861887472643</v>
      </c>
      <c r="G225" s="16">
        <v>1.0766032063042437</v>
      </c>
      <c r="H225" s="16">
        <v>0.9667263238880438</v>
      </c>
      <c r="I225" s="16">
        <v>1.0481217927052546</v>
      </c>
      <c r="J225" s="16">
        <v>0.66261176384471476</v>
      </c>
      <c r="K225" s="16">
        <v>1.0660996899999999</v>
      </c>
      <c r="L225" s="13">
        <v>3.1612632397846028</v>
      </c>
      <c r="N225" s="36"/>
    </row>
    <row r="226" spans="1:14" x14ac:dyDescent="0.35">
      <c r="A226" s="12">
        <v>4202</v>
      </c>
      <c r="B226" s="12" t="s">
        <v>221</v>
      </c>
      <c r="C226" s="16">
        <v>0.93189469821650917</v>
      </c>
      <c r="D226" s="16">
        <v>1.0660995563737448</v>
      </c>
      <c r="E226" s="27">
        <v>1.0312788933638666</v>
      </c>
      <c r="F226" s="16">
        <v>0.96576062614917668</v>
      </c>
      <c r="G226" s="16">
        <v>0.95530638820987013</v>
      </c>
      <c r="H226" s="16">
        <v>1.0521700148324686</v>
      </c>
      <c r="I226" s="16">
        <v>0.96087233218401291</v>
      </c>
      <c r="J226" s="16">
        <v>0.67806087330373821</v>
      </c>
      <c r="K226" s="16">
        <v>0.99001041999999995</v>
      </c>
      <c r="L226" s="13">
        <v>-0.82637070269709056</v>
      </c>
      <c r="N226" s="36"/>
    </row>
    <row r="227" spans="1:14" x14ac:dyDescent="0.35">
      <c r="A227" s="12">
        <v>4203</v>
      </c>
      <c r="B227" s="12" t="s">
        <v>222</v>
      </c>
      <c r="C227" s="16">
        <v>1.0537960814989895</v>
      </c>
      <c r="D227" s="16">
        <v>1.0058138162726082</v>
      </c>
      <c r="E227" s="27">
        <v>0.90033708827778347</v>
      </c>
      <c r="F227" s="16">
        <v>0.97493672334606296</v>
      </c>
      <c r="G227" s="16">
        <v>1.1091748333235274</v>
      </c>
      <c r="H227" s="16">
        <v>1.0874854560677243</v>
      </c>
      <c r="I227" s="16">
        <v>0.93765064251652286</v>
      </c>
      <c r="J227" s="16">
        <v>0.37907860512126335</v>
      </c>
      <c r="K227" s="16">
        <v>1.0068051899999999</v>
      </c>
      <c r="L227" s="13">
        <v>-0.37721432234832264</v>
      </c>
      <c r="N227" s="36"/>
    </row>
    <row r="228" spans="1:14" x14ac:dyDescent="0.35">
      <c r="A228" s="12">
        <v>4204</v>
      </c>
      <c r="B228" s="12" t="s">
        <v>223</v>
      </c>
      <c r="C228" s="16">
        <v>0.92518777709405942</v>
      </c>
      <c r="D228" s="16">
        <v>1.034074747357618</v>
      </c>
      <c r="E228" s="27">
        <v>1.0400327438980188</v>
      </c>
      <c r="F228" s="16">
        <v>0.92883464432678498</v>
      </c>
      <c r="G228" s="16">
        <v>1.0814023921969587</v>
      </c>
      <c r="H228" s="16">
        <v>1.0368653561606656</v>
      </c>
      <c r="I228" s="16">
        <v>0.93478968574578158</v>
      </c>
      <c r="J228" s="16">
        <v>0.20409671796159401</v>
      </c>
      <c r="K228" s="16">
        <v>0.98189663000000005</v>
      </c>
      <c r="L228" s="13">
        <v>-2.0277451468073195</v>
      </c>
      <c r="N228" s="36"/>
    </row>
    <row r="229" spans="1:14" x14ac:dyDescent="0.35">
      <c r="A229" s="12">
        <v>4205</v>
      </c>
      <c r="B229" s="12" t="s">
        <v>224</v>
      </c>
      <c r="C229" s="16">
        <v>1.0752422193956523</v>
      </c>
      <c r="D229" s="16">
        <v>1.1015452271602599</v>
      </c>
      <c r="E229" s="27">
        <v>0.92571069319298704</v>
      </c>
      <c r="F229" s="16">
        <v>1.0268086817532893</v>
      </c>
      <c r="G229" s="16">
        <v>0.97156504552254441</v>
      </c>
      <c r="H229" s="16">
        <v>0.99424374018868944</v>
      </c>
      <c r="I229" s="16">
        <v>0.96084815265220513</v>
      </c>
      <c r="J229" s="16">
        <v>1.6634243082605542</v>
      </c>
      <c r="K229" s="16">
        <v>1.0382425900000001</v>
      </c>
      <c r="L229" s="13">
        <v>1.7642041199469531</v>
      </c>
      <c r="N229" s="36"/>
    </row>
    <row r="230" spans="1:14" x14ac:dyDescent="0.35">
      <c r="A230" s="12">
        <v>4206</v>
      </c>
      <c r="B230" s="12" t="s">
        <v>225</v>
      </c>
      <c r="C230" s="16">
        <v>1.1376731588919535</v>
      </c>
      <c r="D230" s="16">
        <v>1.0816546363694404</v>
      </c>
      <c r="E230" s="27">
        <v>0.93671399624975471</v>
      </c>
      <c r="F230" s="16">
        <v>1.0549500443516442</v>
      </c>
      <c r="G230" s="16">
        <v>0.83682549292414932</v>
      </c>
      <c r="H230" s="16">
        <v>0.92542746719764035</v>
      </c>
      <c r="I230" s="16">
        <v>1.0108714316147394</v>
      </c>
      <c r="J230" s="16">
        <v>2.1708039903454961</v>
      </c>
      <c r="K230" s="16">
        <v>1.0544757</v>
      </c>
      <c r="L230" s="13">
        <v>0.81439440172289324</v>
      </c>
      <c r="N230" s="36"/>
    </row>
    <row r="231" spans="1:14" x14ac:dyDescent="0.35">
      <c r="A231" s="12">
        <v>4207</v>
      </c>
      <c r="B231" s="12" t="s">
        <v>226</v>
      </c>
      <c r="C231" s="16">
        <v>1.2064145632280776</v>
      </c>
      <c r="D231" s="16">
        <v>1.0777384985428085</v>
      </c>
      <c r="E231" s="27">
        <v>1.0286833768636443</v>
      </c>
      <c r="F231" s="16">
        <v>1.0816320894091596</v>
      </c>
      <c r="G231" s="16">
        <v>0.9057432553265452</v>
      </c>
      <c r="H231" s="16">
        <v>0.99888768856408527</v>
      </c>
      <c r="I231" s="16">
        <v>1.0218395442396653</v>
      </c>
      <c r="J231" s="16">
        <v>1.4582529636311623</v>
      </c>
      <c r="K231" s="16">
        <v>1.1007426</v>
      </c>
      <c r="L231" s="13">
        <v>3.0002095550644299</v>
      </c>
      <c r="N231" s="36"/>
    </row>
    <row r="232" spans="1:14" x14ac:dyDescent="0.35">
      <c r="A232" s="12">
        <v>4211</v>
      </c>
      <c r="B232" s="12" t="s">
        <v>227</v>
      </c>
      <c r="C232" s="16">
        <v>1.3148946251526208</v>
      </c>
      <c r="D232" s="16">
        <v>0.98777778273558725</v>
      </c>
      <c r="E232" s="27">
        <v>0.72646993726302012</v>
      </c>
      <c r="F232" s="16">
        <v>1.3201501434138474</v>
      </c>
      <c r="G232" s="16">
        <v>1.0727978106084559</v>
      </c>
      <c r="H232" s="16">
        <v>1.001948672481459</v>
      </c>
      <c r="I232" s="16">
        <v>1.3946899878652905</v>
      </c>
      <c r="J232" s="16">
        <v>2.0072543865707257</v>
      </c>
      <c r="K232" s="16">
        <v>1.1262535899999999</v>
      </c>
      <c r="L232" s="13">
        <v>9.9946516965055707</v>
      </c>
      <c r="N232" s="36"/>
    </row>
    <row r="233" spans="1:14" x14ac:dyDescent="0.35">
      <c r="A233" s="12">
        <v>4212</v>
      </c>
      <c r="B233" s="12" t="s">
        <v>228</v>
      </c>
      <c r="C233" s="16">
        <v>1.1215083428543047</v>
      </c>
      <c r="D233" s="16">
        <v>1.2735851673679199</v>
      </c>
      <c r="E233" s="27">
        <v>0.9524273901130702</v>
      </c>
      <c r="F233" s="16">
        <v>1.3835836934789436</v>
      </c>
      <c r="G233" s="16">
        <v>0.92100797472554163</v>
      </c>
      <c r="H233" s="16">
        <v>0.82865209288702346</v>
      </c>
      <c r="I233" s="16">
        <v>1.4988518444765573</v>
      </c>
      <c r="J233" s="16">
        <v>1.7900908833564064</v>
      </c>
      <c r="K233" s="16">
        <v>1.1577481199999999</v>
      </c>
      <c r="L233" s="13">
        <v>16.147634161734459</v>
      </c>
      <c r="N233" s="36"/>
    </row>
    <row r="234" spans="1:14" x14ac:dyDescent="0.35">
      <c r="A234" s="12">
        <v>4213</v>
      </c>
      <c r="B234" s="12" t="s">
        <v>229</v>
      </c>
      <c r="C234" s="16">
        <v>1.2290554530166986</v>
      </c>
      <c r="D234" s="16">
        <v>1.0000160324186782</v>
      </c>
      <c r="E234" s="27">
        <v>0.8338822845042797</v>
      </c>
      <c r="F234" s="16">
        <v>1.1608335186080829</v>
      </c>
      <c r="G234" s="16">
        <v>1.0301658298514609</v>
      </c>
      <c r="H234" s="16">
        <v>1.029819000827942</v>
      </c>
      <c r="I234" s="16">
        <v>1.0733837565578281</v>
      </c>
      <c r="J234" s="16">
        <v>1.1344142526050192</v>
      </c>
      <c r="K234" s="16">
        <v>1.0763498</v>
      </c>
      <c r="L234" s="13">
        <v>7.422779039836314</v>
      </c>
      <c r="N234" s="36"/>
    </row>
    <row r="235" spans="1:14" x14ac:dyDescent="0.35">
      <c r="A235" s="12">
        <v>4214</v>
      </c>
      <c r="B235" s="12" t="s">
        <v>230</v>
      </c>
      <c r="C235" s="16">
        <v>0.93318300757799366</v>
      </c>
      <c r="D235" s="16">
        <v>1.1377142299886043</v>
      </c>
      <c r="E235" s="27">
        <v>1.1059766780793778</v>
      </c>
      <c r="F235" s="16">
        <v>1.0881635949862125</v>
      </c>
      <c r="G235" s="16">
        <v>0.95017194545427386</v>
      </c>
      <c r="H235" s="16">
        <v>1.0993688137807389</v>
      </c>
      <c r="I235" s="16">
        <v>1.0847694012526634</v>
      </c>
      <c r="J235" s="16">
        <v>1.5012035726976447</v>
      </c>
      <c r="K235" s="16">
        <v>1.0406723</v>
      </c>
      <c r="L235" s="13">
        <v>4.0531348116783192</v>
      </c>
      <c r="N235" s="36"/>
    </row>
    <row r="236" spans="1:14" x14ac:dyDescent="0.35">
      <c r="A236" s="12">
        <v>4215</v>
      </c>
      <c r="B236" s="12" t="s">
        <v>231</v>
      </c>
      <c r="C236" s="16">
        <v>0.95934814899637633</v>
      </c>
      <c r="D236" s="16">
        <v>1.1552899032280179</v>
      </c>
      <c r="E236" s="27">
        <v>0.90870311906098655</v>
      </c>
      <c r="F236" s="16">
        <v>1.024312623367998</v>
      </c>
      <c r="G236" s="16">
        <v>0.85443099218923257</v>
      </c>
      <c r="H236" s="16">
        <v>0.95401632813404902</v>
      </c>
      <c r="I236" s="16">
        <v>0.99813279852437053</v>
      </c>
      <c r="J236" s="16">
        <v>0.59892213609749523</v>
      </c>
      <c r="K236" s="16">
        <v>0.99956151000000004</v>
      </c>
      <c r="L236" s="13">
        <v>1.6507427040677953</v>
      </c>
      <c r="N236" s="36"/>
    </row>
    <row r="237" spans="1:14" x14ac:dyDescent="0.35">
      <c r="A237" s="12">
        <v>4216</v>
      </c>
      <c r="B237" s="12" t="s">
        <v>232</v>
      </c>
      <c r="C237" s="16">
        <v>0.99838224773895357</v>
      </c>
      <c r="D237" s="16">
        <v>1.2914245427501996</v>
      </c>
      <c r="E237" s="27">
        <v>1.0434992705731481</v>
      </c>
      <c r="F237" s="16">
        <v>1.1381299925214907</v>
      </c>
      <c r="G237" s="16">
        <v>0.88488765689517346</v>
      </c>
      <c r="H237" s="16">
        <v>1.0136883230983602</v>
      </c>
      <c r="I237" s="16">
        <v>1.1159099098568839</v>
      </c>
      <c r="J237" s="16">
        <v>1.9313187373103839</v>
      </c>
      <c r="K237" s="16">
        <v>1.0911333400000001</v>
      </c>
      <c r="L237" s="13">
        <v>6.9440019185176425</v>
      </c>
      <c r="N237" s="36"/>
    </row>
    <row r="238" spans="1:14" x14ac:dyDescent="0.35">
      <c r="A238" s="12">
        <v>4217</v>
      </c>
      <c r="B238" s="12" t="s">
        <v>233</v>
      </c>
      <c r="C238" s="16">
        <v>1.7112735582443241</v>
      </c>
      <c r="D238" s="16">
        <v>1.1801524103774677</v>
      </c>
      <c r="E238" s="27">
        <v>1.0034178016030533</v>
      </c>
      <c r="F238" s="16">
        <v>1.6541938705230539</v>
      </c>
      <c r="G238" s="16">
        <v>1.0598992002745218</v>
      </c>
      <c r="H238" s="16">
        <v>0.90860151591523286</v>
      </c>
      <c r="I238" s="16">
        <v>1.7747801882889711</v>
      </c>
      <c r="J238" s="16">
        <v>4.7175473864391027</v>
      </c>
      <c r="K238" s="16">
        <v>1.41207145</v>
      </c>
      <c r="L238" s="13">
        <v>18.730484734838683</v>
      </c>
      <c r="N238" s="36"/>
    </row>
    <row r="239" spans="1:14" x14ac:dyDescent="0.35">
      <c r="A239" s="12">
        <v>4218</v>
      </c>
      <c r="B239" s="12" t="s">
        <v>234</v>
      </c>
      <c r="C239" s="16">
        <v>1.1562852356934836</v>
      </c>
      <c r="D239" s="16">
        <v>1.5620520619881466</v>
      </c>
      <c r="E239" s="27">
        <v>1.0421583180966054</v>
      </c>
      <c r="F239" s="16">
        <v>1.6637414064048917</v>
      </c>
      <c r="G239" s="16">
        <v>1.049199596194532</v>
      </c>
      <c r="H239" s="16">
        <v>1.2272163183731111</v>
      </c>
      <c r="I239" s="16">
        <v>1.8711142798593035</v>
      </c>
      <c r="J239" s="16">
        <v>2.9603449147579819</v>
      </c>
      <c r="K239" s="16">
        <v>1.3273263500000001</v>
      </c>
      <c r="L239" s="13">
        <v>26.590040210547158</v>
      </c>
      <c r="N239" s="36"/>
    </row>
    <row r="240" spans="1:14" x14ac:dyDescent="0.35">
      <c r="A240" s="12">
        <v>4219</v>
      </c>
      <c r="B240" s="12" t="s">
        <v>235</v>
      </c>
      <c r="C240" s="16">
        <v>1.0313230797398403</v>
      </c>
      <c r="D240" s="16">
        <v>1.244574527066016</v>
      </c>
      <c r="E240" s="27">
        <v>0.9136386528606224</v>
      </c>
      <c r="F240" s="16">
        <v>1.1684456365131415</v>
      </c>
      <c r="G240" s="16">
        <v>0.95626625514322017</v>
      </c>
      <c r="H240" s="16">
        <v>1.155303171943044</v>
      </c>
      <c r="I240" s="16">
        <v>1.2049872585957928</v>
      </c>
      <c r="J240" s="16">
        <v>2.4230006106865551</v>
      </c>
      <c r="K240" s="16">
        <v>1.09091874</v>
      </c>
      <c r="L240" s="13">
        <v>8.7003450625425103</v>
      </c>
      <c r="N240" s="36"/>
    </row>
    <row r="241" spans="1:14" x14ac:dyDescent="0.35">
      <c r="A241" s="12">
        <v>4220</v>
      </c>
      <c r="B241" s="12" t="s">
        <v>236</v>
      </c>
      <c r="C241" s="16">
        <v>1.4517497974233449</v>
      </c>
      <c r="D241" s="16">
        <v>1.1920475187325397</v>
      </c>
      <c r="E241" s="27">
        <v>0.64638041043438743</v>
      </c>
      <c r="F241" s="16">
        <v>1.9419210367495989</v>
      </c>
      <c r="G241" s="16">
        <v>0.95460115462162132</v>
      </c>
      <c r="H241" s="16">
        <v>1.050576010431671</v>
      </c>
      <c r="I241" s="16">
        <v>2.2260017086973316</v>
      </c>
      <c r="J241" s="16">
        <v>6.2556741814643733</v>
      </c>
      <c r="K241" s="16">
        <v>1.3233064999999999</v>
      </c>
      <c r="L241" s="13">
        <v>29.528160495206976</v>
      </c>
      <c r="N241" s="36"/>
    </row>
    <row r="242" spans="1:14" x14ac:dyDescent="0.35">
      <c r="A242" s="12">
        <v>4221</v>
      </c>
      <c r="B242" s="12" t="s">
        <v>237</v>
      </c>
      <c r="C242" s="16">
        <v>1.3880425708140272</v>
      </c>
      <c r="D242" s="16">
        <v>1.027374570390303</v>
      </c>
      <c r="E242" s="27">
        <v>0.95496371506534861</v>
      </c>
      <c r="F242" s="16">
        <v>1.8367083184756579</v>
      </c>
      <c r="G242" s="16">
        <v>0.88807883813440269</v>
      </c>
      <c r="H242" s="16">
        <v>0.69156084706713872</v>
      </c>
      <c r="I242" s="16">
        <v>2.1894327195381815</v>
      </c>
      <c r="J242" s="16">
        <v>6.8612617154218167</v>
      </c>
      <c r="K242" s="16">
        <v>1.2818609700000001</v>
      </c>
      <c r="L242" s="13">
        <v>15.795525989695307</v>
      </c>
      <c r="N242" s="36"/>
    </row>
    <row r="243" spans="1:14" x14ac:dyDescent="0.35">
      <c r="A243" s="12">
        <v>4222</v>
      </c>
      <c r="B243" s="12" t="s">
        <v>238</v>
      </c>
      <c r="C243" s="16">
        <v>1.1544740108928009</v>
      </c>
      <c r="D243" s="16">
        <v>1.1866855693498926</v>
      </c>
      <c r="E243" s="27">
        <v>0.80882420155127366</v>
      </c>
      <c r="F243" s="16">
        <v>2.0143406354436046</v>
      </c>
      <c r="G243" s="16">
        <v>0.89090721317447819</v>
      </c>
      <c r="H243" s="16">
        <v>0.64858062683667583</v>
      </c>
      <c r="I243" s="16">
        <v>2.445226736616279</v>
      </c>
      <c r="J243" s="16">
        <v>2.9565641211587232</v>
      </c>
      <c r="K243" s="16">
        <v>1.23635502</v>
      </c>
      <c r="L243" s="13">
        <v>36.781131765992541</v>
      </c>
      <c r="N243" s="36"/>
    </row>
    <row r="244" spans="1:14" x14ac:dyDescent="0.35">
      <c r="A244" s="12">
        <v>4223</v>
      </c>
      <c r="B244" s="12" t="s">
        <v>239</v>
      </c>
      <c r="C244" s="16">
        <v>0.96104621078186658</v>
      </c>
      <c r="D244" s="16">
        <v>1.1294315114347158</v>
      </c>
      <c r="E244" s="27">
        <v>1.0506831657212377</v>
      </c>
      <c r="F244" s="16">
        <v>0.99759341859557682</v>
      </c>
      <c r="G244" s="16">
        <v>0.99646928010880109</v>
      </c>
      <c r="H244" s="16">
        <v>1.0513845200964482</v>
      </c>
      <c r="I244" s="16">
        <v>0.98697308295242381</v>
      </c>
      <c r="J244" s="16">
        <v>0.7129956735067764</v>
      </c>
      <c r="K244" s="16">
        <v>1.0252701200000001</v>
      </c>
      <c r="L244" s="13">
        <v>0.85192538155911279</v>
      </c>
      <c r="N244" s="36"/>
    </row>
    <row r="245" spans="1:14" x14ac:dyDescent="0.35">
      <c r="A245" s="12">
        <v>4224</v>
      </c>
      <c r="B245" s="12" t="s">
        <v>240</v>
      </c>
      <c r="C245" s="16">
        <v>1.4026131959158665</v>
      </c>
      <c r="D245" s="16">
        <v>1.3636285399661645</v>
      </c>
      <c r="E245" s="27">
        <v>0.8897339694008628</v>
      </c>
      <c r="F245" s="16">
        <v>2.0634774408593546</v>
      </c>
      <c r="G245" s="16">
        <v>0.78502516006764078</v>
      </c>
      <c r="H245" s="16">
        <v>0.97213379972363545</v>
      </c>
      <c r="I245" s="16">
        <v>2.6122731371704013</v>
      </c>
      <c r="J245" s="16">
        <v>7.5593476180161217</v>
      </c>
      <c r="K245" s="16">
        <v>1.41365367</v>
      </c>
      <c r="L245" s="13">
        <v>22.348688786907587</v>
      </c>
      <c r="N245" s="36"/>
    </row>
    <row r="246" spans="1:14" x14ac:dyDescent="0.35">
      <c r="A246" s="12">
        <v>4225</v>
      </c>
      <c r="B246" s="12" t="s">
        <v>241</v>
      </c>
      <c r="C246" s="16">
        <v>1.0224293433612275</v>
      </c>
      <c r="D246" s="16">
        <v>1.282582806647059</v>
      </c>
      <c r="E246" s="27">
        <v>1.0592319555822629</v>
      </c>
      <c r="F246" s="16">
        <v>1.1214563192991589</v>
      </c>
      <c r="G246" s="16">
        <v>0.92388729965937544</v>
      </c>
      <c r="H246" s="16">
        <v>1.0951379180713725</v>
      </c>
      <c r="I246" s="16">
        <v>1.0196055519636182</v>
      </c>
      <c r="J246" s="16">
        <v>2.0702099309836717</v>
      </c>
      <c r="K246" s="16">
        <v>1.09719046</v>
      </c>
      <c r="L246" s="13">
        <v>10.397316227284136</v>
      </c>
      <c r="N246" s="36"/>
    </row>
    <row r="247" spans="1:14" x14ac:dyDescent="0.35">
      <c r="A247" s="12">
        <v>4226</v>
      </c>
      <c r="B247" s="12" t="s">
        <v>242</v>
      </c>
      <c r="C247" s="16">
        <v>1.3906492388824194</v>
      </c>
      <c r="D247" s="16">
        <v>1.323188755767337</v>
      </c>
      <c r="E247" s="27">
        <v>1.0013994342582075</v>
      </c>
      <c r="F247" s="16">
        <v>1.495139213200378</v>
      </c>
      <c r="G247" s="16">
        <v>0.78025230129147438</v>
      </c>
      <c r="H247" s="16">
        <v>0.72329188539090095</v>
      </c>
      <c r="I247" s="16">
        <v>1.6908808437390628</v>
      </c>
      <c r="J247" s="16">
        <v>5.2915602965430644</v>
      </c>
      <c r="K247" s="16">
        <v>1.2918109099999999</v>
      </c>
      <c r="L247" s="13">
        <v>10.843586186168977</v>
      </c>
      <c r="N247" s="36"/>
    </row>
    <row r="248" spans="1:14" x14ac:dyDescent="0.35">
      <c r="A248" s="12">
        <v>4227</v>
      </c>
      <c r="B248" s="12" t="s">
        <v>243</v>
      </c>
      <c r="C248" s="16">
        <v>1.2057960262384597</v>
      </c>
      <c r="D248" s="16">
        <v>1.1675530533183844</v>
      </c>
      <c r="E248" s="27">
        <v>0.90767739534097525</v>
      </c>
      <c r="F248" s="16">
        <v>1.1485587306227178</v>
      </c>
      <c r="G248" s="16">
        <v>0.95167702730180981</v>
      </c>
      <c r="H248" s="16">
        <v>1.0540646948390631</v>
      </c>
      <c r="I248" s="16">
        <v>1.1004179143445096</v>
      </c>
      <c r="J248" s="16">
        <v>3.2688076503536401</v>
      </c>
      <c r="K248" s="16">
        <v>1.12206849</v>
      </c>
      <c r="L248" s="13">
        <v>7.9629722635090729</v>
      </c>
      <c r="N248" s="36"/>
    </row>
    <row r="249" spans="1:14" x14ac:dyDescent="0.35">
      <c r="A249" s="12">
        <v>4228</v>
      </c>
      <c r="B249" s="12" t="s">
        <v>244</v>
      </c>
      <c r="C249" s="16">
        <v>1.2091661183293512</v>
      </c>
      <c r="D249" s="16">
        <v>1.2822355939692878</v>
      </c>
      <c r="E249" s="27">
        <v>0.9365100184616536</v>
      </c>
      <c r="F249" s="16">
        <v>1.5551068131410462</v>
      </c>
      <c r="G249" s="16">
        <v>0.70335390668400299</v>
      </c>
      <c r="H249" s="16">
        <v>0.85059794848236425</v>
      </c>
      <c r="I249" s="16">
        <v>1.7472893291657916</v>
      </c>
      <c r="J249" s="16">
        <v>5.5987753962782518</v>
      </c>
      <c r="K249" s="16">
        <v>1.2164847999999999</v>
      </c>
      <c r="L249" s="13">
        <v>14.919618236282986</v>
      </c>
      <c r="N249" s="36"/>
    </row>
    <row r="250" spans="1:14" x14ac:dyDescent="0.35">
      <c r="A250" s="12">
        <v>4601</v>
      </c>
      <c r="B250" s="12" t="s">
        <v>245</v>
      </c>
      <c r="C250" s="16">
        <v>0.94726088347034176</v>
      </c>
      <c r="D250" s="16">
        <v>0.90246825343386627</v>
      </c>
      <c r="E250" s="27">
        <v>1.0356529767968274</v>
      </c>
      <c r="F250" s="16">
        <v>0.9194254733626257</v>
      </c>
      <c r="G250" s="16">
        <v>1.0081299017859964</v>
      </c>
      <c r="H250" s="16">
        <v>0.97566584326415162</v>
      </c>
      <c r="I250" s="16">
        <v>0.92966150029375605</v>
      </c>
      <c r="J250" s="16">
        <v>6.7716835823470517E-2</v>
      </c>
      <c r="K250" s="16">
        <v>0.94976090000000002</v>
      </c>
      <c r="L250" s="13">
        <v>-2.4980692073281716</v>
      </c>
      <c r="N250" s="36"/>
    </row>
    <row r="251" spans="1:14" x14ac:dyDescent="0.35">
      <c r="A251" s="12">
        <v>4602</v>
      </c>
      <c r="B251" s="12" t="s">
        <v>246</v>
      </c>
      <c r="C251" s="16">
        <v>1.1126758011582829</v>
      </c>
      <c r="D251" s="16">
        <v>1.1231238159703967</v>
      </c>
      <c r="E251" s="27">
        <v>0.90450915923118291</v>
      </c>
      <c r="F251" s="16">
        <v>1.0525021148319333</v>
      </c>
      <c r="G251" s="16">
        <v>0.84182469810410865</v>
      </c>
      <c r="H251" s="16">
        <v>0.95895389994912283</v>
      </c>
      <c r="I251" s="16">
        <v>0.9754995148480089</v>
      </c>
      <c r="J251" s="16">
        <v>1.2410314634161006</v>
      </c>
      <c r="K251" s="16">
        <v>1.04738851</v>
      </c>
      <c r="L251" s="13">
        <v>4.8212218391640818</v>
      </c>
      <c r="N251" s="36"/>
    </row>
    <row r="252" spans="1:14" x14ac:dyDescent="0.35">
      <c r="A252" s="12">
        <v>4611</v>
      </c>
      <c r="B252" s="12" t="s">
        <v>247</v>
      </c>
      <c r="C252" s="16">
        <v>1.2311584069310393</v>
      </c>
      <c r="D252" s="16">
        <v>1.1587572287569849</v>
      </c>
      <c r="E252" s="27">
        <v>1.0008099474167054</v>
      </c>
      <c r="F252" s="16">
        <v>1.2454516612386968</v>
      </c>
      <c r="G252" s="16">
        <v>0.70369513706995956</v>
      </c>
      <c r="H252" s="16">
        <v>0.91831596402912896</v>
      </c>
      <c r="I252" s="16">
        <v>1.2086370275805778</v>
      </c>
      <c r="J252" s="16">
        <v>4.6760502716436241</v>
      </c>
      <c r="K252" s="16">
        <v>1.14256928</v>
      </c>
      <c r="L252" s="13">
        <v>4.0527879443216079</v>
      </c>
      <c r="N252" s="36"/>
    </row>
    <row r="253" spans="1:14" x14ac:dyDescent="0.35">
      <c r="A253" s="12">
        <v>4612</v>
      </c>
      <c r="B253" s="12" t="s">
        <v>248</v>
      </c>
      <c r="C253" s="16">
        <v>1.0306485893854247</v>
      </c>
      <c r="D253" s="16">
        <v>1.2522109914681752</v>
      </c>
      <c r="E253" s="27">
        <v>1.0463401679034878</v>
      </c>
      <c r="F253" s="16">
        <v>1.1503437333545841</v>
      </c>
      <c r="G253" s="16">
        <v>0.72660253932706864</v>
      </c>
      <c r="H253" s="16">
        <v>0.99012198002948315</v>
      </c>
      <c r="I253" s="16">
        <v>1.1135076911488513</v>
      </c>
      <c r="J253" s="16">
        <v>3.3836535169475055</v>
      </c>
      <c r="K253" s="16">
        <v>1.08773308</v>
      </c>
      <c r="L253" s="13">
        <v>4.4082226327227545</v>
      </c>
      <c r="N253" s="36"/>
    </row>
    <row r="254" spans="1:14" x14ac:dyDescent="0.35">
      <c r="A254" s="12">
        <v>4613</v>
      </c>
      <c r="B254" s="12" t="s">
        <v>249</v>
      </c>
      <c r="C254" s="16">
        <v>1.0290327474577203</v>
      </c>
      <c r="D254" s="16">
        <v>1.1857668209893049</v>
      </c>
      <c r="E254" s="27">
        <v>1.0476912695077092</v>
      </c>
      <c r="F254" s="16">
        <v>1.0456476064145925</v>
      </c>
      <c r="G254" s="16">
        <v>0.69961295132971302</v>
      </c>
      <c r="H254" s="16">
        <v>0.87830762749649161</v>
      </c>
      <c r="I254" s="16">
        <v>1.0062131391863254</v>
      </c>
      <c r="J254" s="16">
        <v>1.3295506854951227</v>
      </c>
      <c r="K254" s="16">
        <v>1.04592504</v>
      </c>
      <c r="L254" s="13">
        <v>-0.51315308714492858</v>
      </c>
      <c r="N254" s="36"/>
    </row>
    <row r="255" spans="1:14" x14ac:dyDescent="0.35">
      <c r="A255" s="12">
        <v>4614</v>
      </c>
      <c r="B255" s="12" t="s">
        <v>250</v>
      </c>
      <c r="C255" s="16">
        <v>0.96413859257767931</v>
      </c>
      <c r="D255" s="16">
        <v>1.1313360204984668</v>
      </c>
      <c r="E255" s="27">
        <v>1.0342621588501939</v>
      </c>
      <c r="F255" s="16">
        <v>0.97023514342538197</v>
      </c>
      <c r="G255" s="16">
        <v>0.77305738434334281</v>
      </c>
      <c r="H255" s="16">
        <v>1.0070702872934005</v>
      </c>
      <c r="I255" s="16">
        <v>0.96942303783816497</v>
      </c>
      <c r="J255" s="16">
        <v>0.44847964429156933</v>
      </c>
      <c r="K255" s="16">
        <v>1.0067888899999999</v>
      </c>
      <c r="L255" s="13">
        <v>-2.3650859086524747</v>
      </c>
      <c r="N255" s="36"/>
    </row>
    <row r="256" spans="1:14" x14ac:dyDescent="0.35">
      <c r="A256" s="12">
        <v>4615</v>
      </c>
      <c r="B256" s="12" t="s">
        <v>251</v>
      </c>
      <c r="C256" s="16">
        <v>1.0725435111663899</v>
      </c>
      <c r="D256" s="16">
        <v>1.1810260833850246</v>
      </c>
      <c r="E256" s="27">
        <v>0.89909122749119919</v>
      </c>
      <c r="F256" s="16">
        <v>1.2256757867081363</v>
      </c>
      <c r="G256" s="16">
        <v>0.70951035835067899</v>
      </c>
      <c r="H256" s="16">
        <v>0.91480140216608752</v>
      </c>
      <c r="I256" s="16">
        <v>1.2710662102709682</v>
      </c>
      <c r="J256" s="16">
        <v>2.7785526455016609</v>
      </c>
      <c r="K256" s="16">
        <v>1.0748709599999999</v>
      </c>
      <c r="L256" s="13">
        <v>3.2827225465971424</v>
      </c>
      <c r="N256" s="36"/>
    </row>
    <row r="257" spans="1:14" x14ac:dyDescent="0.35">
      <c r="A257" s="12">
        <v>4616</v>
      </c>
      <c r="B257" s="12" t="s">
        <v>252</v>
      </c>
      <c r="C257" s="16">
        <v>1.3920699694548322</v>
      </c>
      <c r="D257" s="16">
        <v>1.1145647254842319</v>
      </c>
      <c r="E257" s="27">
        <v>1.0688665930456096</v>
      </c>
      <c r="F257" s="16">
        <v>1.4112483339808792</v>
      </c>
      <c r="G257" s="16">
        <v>0.67836266746205398</v>
      </c>
      <c r="H257" s="16">
        <v>0.83369017206032869</v>
      </c>
      <c r="I257" s="16">
        <v>1.4065340514304157</v>
      </c>
      <c r="J257" s="16">
        <v>4.9478995313468523</v>
      </c>
      <c r="K257" s="16">
        <v>1.22308247</v>
      </c>
      <c r="L257" s="13">
        <v>8.4740715265688777</v>
      </c>
      <c r="N257" s="36"/>
    </row>
    <row r="258" spans="1:14" x14ac:dyDescent="0.35">
      <c r="A258" s="12">
        <v>4617</v>
      </c>
      <c r="B258" s="12" t="s">
        <v>253</v>
      </c>
      <c r="C258" s="16">
        <v>1.1921272181257274</v>
      </c>
      <c r="D258" s="16">
        <v>1.0321942528022277</v>
      </c>
      <c r="E258" s="27">
        <v>0.89508101932041972</v>
      </c>
      <c r="F258" s="16">
        <v>1.1049504298846271</v>
      </c>
      <c r="G258" s="16">
        <v>0.73754981511492024</v>
      </c>
      <c r="H258" s="16">
        <v>0.89018028026081542</v>
      </c>
      <c r="I258" s="16">
        <v>0.998662997264125</v>
      </c>
      <c r="J258" s="16">
        <v>2.536324514195238</v>
      </c>
      <c r="K258" s="16">
        <v>1.0520855499999999</v>
      </c>
      <c r="L258" s="13">
        <v>3.0922759853738171</v>
      </c>
      <c r="N258" s="36"/>
    </row>
    <row r="259" spans="1:14" x14ac:dyDescent="0.35">
      <c r="A259" s="12">
        <v>4618</v>
      </c>
      <c r="B259" s="12" t="s">
        <v>254</v>
      </c>
      <c r="C259" s="16">
        <v>1.2998404852859238</v>
      </c>
      <c r="D259" s="16">
        <v>1.029349021430348</v>
      </c>
      <c r="E259" s="27">
        <v>0.82329031478977499</v>
      </c>
      <c r="F259" s="16">
        <v>1.154201107616514</v>
      </c>
      <c r="G259" s="16">
        <v>0.76786108678848475</v>
      </c>
      <c r="H259" s="16">
        <v>0.86666171032209083</v>
      </c>
      <c r="I259" s="16">
        <v>1.022578127340203</v>
      </c>
      <c r="J259" s="16">
        <v>3.9688876878398118</v>
      </c>
      <c r="K259" s="16">
        <v>1.0876632100000001</v>
      </c>
      <c r="L259" s="13">
        <v>8.8253418557405894</v>
      </c>
      <c r="N259" s="36"/>
    </row>
    <row r="260" spans="1:14" x14ac:dyDescent="0.35">
      <c r="A260" s="12">
        <v>4619</v>
      </c>
      <c r="B260" s="12" t="s">
        <v>255</v>
      </c>
      <c r="C260" s="16">
        <v>1.3704589724764331</v>
      </c>
      <c r="D260" s="16">
        <v>1.1578486093109319</v>
      </c>
      <c r="E260" s="27">
        <v>1.1045784150229061</v>
      </c>
      <c r="F260" s="16">
        <v>1.9651988514377055</v>
      </c>
      <c r="G260" s="16">
        <v>0.59828147712943669</v>
      </c>
      <c r="H260" s="16">
        <v>0.59231336141173041</v>
      </c>
      <c r="I260" s="16">
        <v>2.5087736347211766</v>
      </c>
      <c r="J260" s="16">
        <v>4.1628396856405736</v>
      </c>
      <c r="K260" s="16">
        <v>1.3394318000000001</v>
      </c>
      <c r="L260" s="13">
        <v>14.93609921470852</v>
      </c>
      <c r="N260" s="36"/>
    </row>
    <row r="261" spans="1:14" x14ac:dyDescent="0.35">
      <c r="A261" s="12">
        <v>4620</v>
      </c>
      <c r="B261" s="12" t="s">
        <v>256</v>
      </c>
      <c r="C261" s="16">
        <v>1.4469922267081057</v>
      </c>
      <c r="D261" s="16">
        <v>1.3246931282854004</v>
      </c>
      <c r="E261" s="27">
        <v>0.85639545150742302</v>
      </c>
      <c r="F261" s="16">
        <v>1.9039483229775787</v>
      </c>
      <c r="G261" s="16">
        <v>0.80183529983741486</v>
      </c>
      <c r="H261" s="16">
        <v>0.94952813163947292</v>
      </c>
      <c r="I261" s="16">
        <v>2.3326420247043029</v>
      </c>
      <c r="J261" s="16">
        <v>7.1699435002186611</v>
      </c>
      <c r="K261" s="16">
        <v>1.38160186</v>
      </c>
      <c r="L261" s="13">
        <v>19.068455492761132</v>
      </c>
      <c r="N261" s="36"/>
    </row>
    <row r="262" spans="1:14" x14ac:dyDescent="0.35">
      <c r="A262" s="12">
        <v>4621</v>
      </c>
      <c r="B262" s="12" t="s">
        <v>257</v>
      </c>
      <c r="C262" s="16">
        <v>1.1891030489402943</v>
      </c>
      <c r="D262" s="16">
        <v>1.0460437471602402</v>
      </c>
      <c r="E262" s="27">
        <v>1.0332702635171811</v>
      </c>
      <c r="F262" s="16">
        <v>1.0737443625887801</v>
      </c>
      <c r="G262" s="16">
        <v>0.75445397710782691</v>
      </c>
      <c r="H262" s="16">
        <v>0.88604503888901254</v>
      </c>
      <c r="I262" s="16">
        <v>0.97976220958627958</v>
      </c>
      <c r="J262" s="16">
        <v>3.0519424519318581</v>
      </c>
      <c r="K262" s="16">
        <v>1.0740921800000001</v>
      </c>
      <c r="L262" s="13">
        <v>0.54324098023244005</v>
      </c>
      <c r="N262" s="36"/>
    </row>
    <row r="263" spans="1:14" x14ac:dyDescent="0.35">
      <c r="A263" s="12">
        <v>4622</v>
      </c>
      <c r="B263" s="12" t="s">
        <v>258</v>
      </c>
      <c r="C263" s="16">
        <v>1.2829668688790032</v>
      </c>
      <c r="D263" s="16">
        <v>1.0867234437215672</v>
      </c>
      <c r="E263" s="27">
        <v>0.99326800996674924</v>
      </c>
      <c r="F263" s="16">
        <v>1.1381134086564406</v>
      </c>
      <c r="G263" s="16">
        <v>0.70802081091147895</v>
      </c>
      <c r="H263" s="16">
        <v>0.81896933631855617</v>
      </c>
      <c r="I263" s="16">
        <v>1.0390094300750248</v>
      </c>
      <c r="J263" s="16">
        <v>2.7609046514586275</v>
      </c>
      <c r="K263" s="16">
        <v>1.11471254</v>
      </c>
      <c r="L263" s="13">
        <v>1.6842431032200693</v>
      </c>
      <c r="N263" s="36"/>
    </row>
    <row r="264" spans="1:14" x14ac:dyDescent="0.35">
      <c r="A264" s="12">
        <v>4623</v>
      </c>
      <c r="B264" s="12" t="s">
        <v>259</v>
      </c>
      <c r="C264" s="16">
        <v>1.2434039889845978</v>
      </c>
      <c r="D264" s="16">
        <v>1.1096603303028019</v>
      </c>
      <c r="E264" s="27">
        <v>0.95519861751821111</v>
      </c>
      <c r="F264" s="16">
        <v>1.3154485465286956</v>
      </c>
      <c r="G264" s="16">
        <v>0.69614164260873979</v>
      </c>
      <c r="H264" s="16">
        <v>0.64454273973026421</v>
      </c>
      <c r="I264" s="16">
        <v>1.3926855137149718</v>
      </c>
      <c r="J264" s="16">
        <v>2.1212211358988462</v>
      </c>
      <c r="K264" s="16">
        <v>1.1306869900000001</v>
      </c>
      <c r="L264" s="13">
        <v>2.0406102585329791</v>
      </c>
      <c r="N264" s="36"/>
    </row>
    <row r="265" spans="1:14" x14ac:dyDescent="0.35">
      <c r="A265" s="12">
        <v>4624</v>
      </c>
      <c r="B265" s="12" t="s">
        <v>260</v>
      </c>
      <c r="C265" s="16">
        <v>0.96076482513037509</v>
      </c>
      <c r="D265" s="16">
        <v>1.190097552035861</v>
      </c>
      <c r="E265" s="27">
        <v>1.0714930956031601</v>
      </c>
      <c r="F265" s="16">
        <v>1.0314439298201743</v>
      </c>
      <c r="G265" s="16">
        <v>0.73867681986434519</v>
      </c>
      <c r="H265" s="16">
        <v>0.98238002157800508</v>
      </c>
      <c r="I265" s="16">
        <v>0.96231180891022006</v>
      </c>
      <c r="J265" s="16">
        <v>0.85957290637665018</v>
      </c>
      <c r="K265" s="16">
        <v>1.02715022</v>
      </c>
      <c r="L265" s="13">
        <v>2.6040694058026475</v>
      </c>
      <c r="N265" s="36"/>
    </row>
    <row r="266" spans="1:14" x14ac:dyDescent="0.35">
      <c r="A266" s="12">
        <v>4625</v>
      </c>
      <c r="B266" s="12" t="s">
        <v>261</v>
      </c>
      <c r="C266" s="16">
        <v>1.063421723670797</v>
      </c>
      <c r="D266" s="16">
        <v>1.3311391158662149</v>
      </c>
      <c r="E266" s="27">
        <v>1.1215457779144442</v>
      </c>
      <c r="F266" s="16">
        <v>1.2191615483664002</v>
      </c>
      <c r="G266" s="16">
        <v>0.60819834858656119</v>
      </c>
      <c r="H266" s="16">
        <v>0.85266539097249971</v>
      </c>
      <c r="I266" s="16">
        <v>1.1660819298654579</v>
      </c>
      <c r="J266" s="16">
        <v>1.6371967865592645</v>
      </c>
      <c r="K266" s="16">
        <v>1.1239360700000001</v>
      </c>
      <c r="L266" s="13">
        <v>8.1096357323976918</v>
      </c>
      <c r="N266" s="36"/>
    </row>
    <row r="267" spans="1:14" x14ac:dyDescent="0.35">
      <c r="A267" s="12">
        <v>4626</v>
      </c>
      <c r="B267" s="12" t="s">
        <v>262</v>
      </c>
      <c r="C267" s="16">
        <v>0.86765822864686593</v>
      </c>
      <c r="D267" s="16">
        <v>1.1612856330576289</v>
      </c>
      <c r="E267" s="27">
        <v>1.0918107469269793</v>
      </c>
      <c r="F267" s="16">
        <v>0.98479780889458135</v>
      </c>
      <c r="G267" s="16">
        <v>0.83272688297007746</v>
      </c>
      <c r="H267" s="16">
        <v>0.99495631233630311</v>
      </c>
      <c r="I267" s="16">
        <v>0.95133799778177719</v>
      </c>
      <c r="J267" s="16">
        <v>0.43957564967888024</v>
      </c>
      <c r="K267" s="16">
        <v>0.99049730999999996</v>
      </c>
      <c r="L267" s="13">
        <v>0.25832617917251355</v>
      </c>
      <c r="N267" s="36"/>
    </row>
    <row r="268" spans="1:14" x14ac:dyDescent="0.35">
      <c r="A268" s="12">
        <v>4627</v>
      </c>
      <c r="B268" s="12" t="s">
        <v>263</v>
      </c>
      <c r="C268" s="16">
        <v>0.8542248142873442</v>
      </c>
      <c r="D268" s="16">
        <v>1.2432366852940868</v>
      </c>
      <c r="E268" s="27">
        <v>1.1113714834375128</v>
      </c>
      <c r="F268" s="16">
        <v>0.95615646765294537</v>
      </c>
      <c r="G268" s="16">
        <v>0.70649561800725369</v>
      </c>
      <c r="H268" s="16">
        <v>1.0334970394540528</v>
      </c>
      <c r="I268" s="16">
        <v>0.95842804711635854</v>
      </c>
      <c r="J268" s="16">
        <v>0.20387999366408646</v>
      </c>
      <c r="K268" s="16">
        <v>1.00143183</v>
      </c>
      <c r="L268" s="13">
        <v>-3.2354029222360339</v>
      </c>
      <c r="N268" s="36"/>
    </row>
    <row r="269" spans="1:14" x14ac:dyDescent="0.35">
      <c r="A269" s="12">
        <v>4628</v>
      </c>
      <c r="B269" s="12" t="s">
        <v>264</v>
      </c>
      <c r="C269" s="16">
        <v>1.3316279886800473</v>
      </c>
      <c r="D269" s="16">
        <v>1.142674856866732</v>
      </c>
      <c r="E269" s="27">
        <v>0.82930683714075337</v>
      </c>
      <c r="F269" s="16">
        <v>1.2907907352995502</v>
      </c>
      <c r="G269" s="16">
        <v>0.82844063725910588</v>
      </c>
      <c r="H269" s="16">
        <v>1.0264079596163724</v>
      </c>
      <c r="I269" s="16">
        <v>1.2450644812762142</v>
      </c>
      <c r="J269" s="16">
        <v>1.7766555117525913</v>
      </c>
      <c r="K269" s="16">
        <v>1.15961165</v>
      </c>
      <c r="L269" s="13">
        <v>12.546438605815638</v>
      </c>
      <c r="N269" s="36"/>
    </row>
    <row r="270" spans="1:14" x14ac:dyDescent="0.35">
      <c r="A270" s="12">
        <v>4629</v>
      </c>
      <c r="B270" s="12" t="s">
        <v>265</v>
      </c>
      <c r="C270" s="16">
        <v>2.0855590354607454</v>
      </c>
      <c r="D270" s="16">
        <v>1.9094688793711483</v>
      </c>
      <c r="E270" s="27">
        <v>1.0295714704739594</v>
      </c>
      <c r="F270" s="16">
        <v>3.6989182745579043</v>
      </c>
      <c r="G270" s="16">
        <v>0.78725373037537683</v>
      </c>
      <c r="H270" s="16">
        <v>1.1042469585640218</v>
      </c>
      <c r="I270" s="16">
        <v>5.0111450331239613</v>
      </c>
      <c r="J270" s="16">
        <v>4.4938342186643787</v>
      </c>
      <c r="K270" s="16">
        <v>2.11172285</v>
      </c>
      <c r="L270" s="13">
        <v>65.564319481884013</v>
      </c>
      <c r="N270" s="36"/>
    </row>
    <row r="271" spans="1:14" x14ac:dyDescent="0.35">
      <c r="A271" s="12">
        <v>4630</v>
      </c>
      <c r="B271" s="12" t="s">
        <v>266</v>
      </c>
      <c r="C271" s="16">
        <v>1.0561473071699961</v>
      </c>
      <c r="D271" s="16">
        <v>1.1024769741789833</v>
      </c>
      <c r="E271" s="27">
        <v>1.0030039995784295</v>
      </c>
      <c r="F271" s="16">
        <v>1.1000571938447878</v>
      </c>
      <c r="G271" s="16">
        <v>0.70783693071897202</v>
      </c>
      <c r="H271" s="16">
        <v>0.91453535638685146</v>
      </c>
      <c r="I271" s="16">
        <v>1.048399484926096</v>
      </c>
      <c r="J271" s="16">
        <v>2.063252225455281</v>
      </c>
      <c r="K271" s="16">
        <v>1.0389431</v>
      </c>
      <c r="L271" s="13">
        <v>1.9303829341283745</v>
      </c>
      <c r="N271" s="36"/>
    </row>
    <row r="272" spans="1:14" x14ac:dyDescent="0.35">
      <c r="A272" s="12">
        <v>4631</v>
      </c>
      <c r="B272" s="12" t="s">
        <v>267</v>
      </c>
      <c r="C272" s="16">
        <v>1.0003456151265857</v>
      </c>
      <c r="D272" s="16">
        <v>1.1648771118143171</v>
      </c>
      <c r="E272" s="27">
        <v>0.98106593052811608</v>
      </c>
      <c r="F272" s="16">
        <v>1.0231373371482302</v>
      </c>
      <c r="G272" s="16">
        <v>0.73082140216249902</v>
      </c>
      <c r="H272" s="16">
        <v>0.97995064713659197</v>
      </c>
      <c r="I272" s="16">
        <v>0.95527939127381978</v>
      </c>
      <c r="J272" s="16">
        <v>2.118074535070591</v>
      </c>
      <c r="K272" s="16">
        <v>1.0219038499999999</v>
      </c>
      <c r="L272" s="13">
        <v>-3.9017995718722887E-2</v>
      </c>
      <c r="N272" s="36"/>
    </row>
    <row r="273" spans="1:14" x14ac:dyDescent="0.35">
      <c r="A273" s="12">
        <v>4632</v>
      </c>
      <c r="B273" s="12" t="s">
        <v>268</v>
      </c>
      <c r="C273" s="16">
        <v>1.2096627435518514</v>
      </c>
      <c r="D273" s="16">
        <v>1.0614406245326184</v>
      </c>
      <c r="E273" s="27">
        <v>0.85323958925558618</v>
      </c>
      <c r="F273" s="16">
        <v>1.2686845416915913</v>
      </c>
      <c r="G273" s="16">
        <v>0.70618148010570403</v>
      </c>
      <c r="H273" s="16">
        <v>0.86033491764492054</v>
      </c>
      <c r="I273" s="16">
        <v>1.2955053628662769</v>
      </c>
      <c r="J273" s="16">
        <v>1.743308410069804</v>
      </c>
      <c r="K273" s="16">
        <v>1.08882323</v>
      </c>
      <c r="L273" s="13">
        <v>6.6265176170445557</v>
      </c>
      <c r="N273" s="36"/>
    </row>
    <row r="274" spans="1:14" x14ac:dyDescent="0.35">
      <c r="A274" s="12">
        <v>4633</v>
      </c>
      <c r="B274" s="12" t="s">
        <v>269</v>
      </c>
      <c r="C274" s="16">
        <v>1.6875456856839346</v>
      </c>
      <c r="D274" s="16">
        <v>1.4705808280322636</v>
      </c>
      <c r="E274" s="27">
        <v>0.78138753496225055</v>
      </c>
      <c r="F274" s="16">
        <v>2.8095260182771904</v>
      </c>
      <c r="G274" s="16">
        <v>0.61736299248186943</v>
      </c>
      <c r="H274" s="16">
        <v>0.75908564267112011</v>
      </c>
      <c r="I274" s="16">
        <v>3.8497211101944417</v>
      </c>
      <c r="J274" s="16">
        <v>1.2091002272260718</v>
      </c>
      <c r="K274" s="16">
        <v>1.6427215799999999</v>
      </c>
      <c r="L274" s="13">
        <v>27.557783531265159</v>
      </c>
      <c r="N274" s="36"/>
    </row>
    <row r="275" spans="1:14" x14ac:dyDescent="0.35">
      <c r="A275" s="12">
        <v>4634</v>
      </c>
      <c r="B275" s="12" t="s">
        <v>270</v>
      </c>
      <c r="C275" s="16">
        <v>1.5866533496898525</v>
      </c>
      <c r="D275" s="16">
        <v>1.3375662746169079</v>
      </c>
      <c r="E275" s="27">
        <v>0.96009416596570829</v>
      </c>
      <c r="F275" s="16">
        <v>1.7757978150221472</v>
      </c>
      <c r="G275" s="16">
        <v>0.60978342636336968</v>
      </c>
      <c r="H275" s="16">
        <v>0.75257198419645055</v>
      </c>
      <c r="I275" s="16">
        <v>1.8285608688304178</v>
      </c>
      <c r="J275" s="16">
        <v>5.5473231190669496</v>
      </c>
      <c r="K275" s="16">
        <v>1.38192051</v>
      </c>
      <c r="L275" s="13">
        <v>21.119314263851265</v>
      </c>
      <c r="N275" s="36"/>
    </row>
    <row r="276" spans="1:14" x14ac:dyDescent="0.35">
      <c r="A276" s="12">
        <v>4635</v>
      </c>
      <c r="B276" s="12" t="s">
        <v>271</v>
      </c>
      <c r="C276" s="16">
        <v>1.5062804121349307</v>
      </c>
      <c r="D276" s="16">
        <v>1.2001657910698429</v>
      </c>
      <c r="E276" s="27">
        <v>0.78258872739872465</v>
      </c>
      <c r="F276" s="16">
        <v>1.7476210591456101</v>
      </c>
      <c r="G276" s="16">
        <v>0.69276865536679988</v>
      </c>
      <c r="H276" s="16">
        <v>0.71546849742463625</v>
      </c>
      <c r="I276" s="16">
        <v>1.6063458909096753</v>
      </c>
      <c r="J276" s="16">
        <v>5.987995867077772</v>
      </c>
      <c r="K276" s="16">
        <v>1.2766809299999999</v>
      </c>
      <c r="L276" s="13">
        <v>36.822574090918351</v>
      </c>
      <c r="N276" s="36"/>
    </row>
    <row r="277" spans="1:14" x14ac:dyDescent="0.35">
      <c r="A277" s="12">
        <v>4636</v>
      </c>
      <c r="B277" s="12" t="s">
        <v>272</v>
      </c>
      <c r="C277" s="16">
        <v>1.5978234083759038</v>
      </c>
      <c r="D277" s="16">
        <v>1.267612166486848</v>
      </c>
      <c r="E277" s="27">
        <v>0.82052137047864104</v>
      </c>
      <c r="F277" s="16">
        <v>2.4716266053494098</v>
      </c>
      <c r="G277" s="16">
        <v>0.67236459158267436</v>
      </c>
      <c r="H277" s="16">
        <v>0.75230239502018226</v>
      </c>
      <c r="I277" s="16">
        <v>2.9143190568140951</v>
      </c>
      <c r="J277" s="16">
        <v>6.5460123077154053</v>
      </c>
      <c r="K277" s="16">
        <v>1.48462508</v>
      </c>
      <c r="L277" s="13">
        <v>42.347846842025319</v>
      </c>
      <c r="N277" s="36"/>
    </row>
    <row r="278" spans="1:14" x14ac:dyDescent="0.35">
      <c r="A278" s="12">
        <v>4637</v>
      </c>
      <c r="B278" s="12" t="s">
        <v>273</v>
      </c>
      <c r="C278" s="16">
        <v>1.708938905848935</v>
      </c>
      <c r="D278" s="16">
        <v>1.0680578543232948</v>
      </c>
      <c r="E278" s="27">
        <v>0.63276812032254925</v>
      </c>
      <c r="F278" s="16">
        <v>1.9166270769308282</v>
      </c>
      <c r="G278" s="16">
        <v>0.80551365506085404</v>
      </c>
      <c r="H278" s="16">
        <v>0.68769890180907245</v>
      </c>
      <c r="I278" s="16">
        <v>2.1167606223975746</v>
      </c>
      <c r="J278" s="16">
        <v>5.9521090674863553</v>
      </c>
      <c r="K278" s="16">
        <v>1.35048233</v>
      </c>
      <c r="L278" s="13">
        <v>27.250552630532184</v>
      </c>
      <c r="N278" s="36"/>
    </row>
    <row r="279" spans="1:14" x14ac:dyDescent="0.35">
      <c r="A279" s="12">
        <v>4638</v>
      </c>
      <c r="B279" s="12" t="s">
        <v>274</v>
      </c>
      <c r="C279" s="16">
        <v>1.3752794503954773</v>
      </c>
      <c r="D279" s="16">
        <v>1.0797117262062288</v>
      </c>
      <c r="E279" s="27">
        <v>0.68683607818085246</v>
      </c>
      <c r="F279" s="16">
        <v>1.4822197632033767</v>
      </c>
      <c r="G279" s="16">
        <v>0.86943357657249609</v>
      </c>
      <c r="H279" s="16">
        <v>0.9399990845007955</v>
      </c>
      <c r="I279" s="16">
        <v>1.303038557840315</v>
      </c>
      <c r="J279" s="16">
        <v>2.668024131508401</v>
      </c>
      <c r="K279" s="16">
        <v>1.15584847</v>
      </c>
      <c r="L279" s="13">
        <v>26.47185932731918</v>
      </c>
      <c r="N279" s="36"/>
    </row>
    <row r="280" spans="1:14" x14ac:dyDescent="0.35">
      <c r="A280" s="12">
        <v>4639</v>
      </c>
      <c r="B280" s="12" t="s">
        <v>275</v>
      </c>
      <c r="C280" s="16">
        <v>1.4779018493261598</v>
      </c>
      <c r="D280" s="16">
        <v>1.0828879769190785</v>
      </c>
      <c r="E280" s="27">
        <v>0.86357349063558786</v>
      </c>
      <c r="F280" s="16">
        <v>1.4833262320390384</v>
      </c>
      <c r="G280" s="16">
        <v>0.66588912295223479</v>
      </c>
      <c r="H280" s="16">
        <v>0.70557580809412546</v>
      </c>
      <c r="I280" s="16">
        <v>1.5113742333026323</v>
      </c>
      <c r="J280" s="16">
        <v>7.6847425871281194</v>
      </c>
      <c r="K280" s="16">
        <v>1.22665008</v>
      </c>
      <c r="L280" s="13">
        <v>10.301335135582121</v>
      </c>
      <c r="N280" s="36"/>
    </row>
    <row r="281" spans="1:14" x14ac:dyDescent="0.35">
      <c r="A281" s="12">
        <v>4640</v>
      </c>
      <c r="B281" s="12" t="s">
        <v>276</v>
      </c>
      <c r="C281" s="16">
        <v>1.0408332833208569</v>
      </c>
      <c r="D281" s="16">
        <v>1.0228519121226349</v>
      </c>
      <c r="E281" s="27">
        <v>1.2199484806265568</v>
      </c>
      <c r="F281" s="16">
        <v>1.0570234510023764</v>
      </c>
      <c r="G281" s="16">
        <v>0.71191080665814788</v>
      </c>
      <c r="H281" s="16">
        <v>0.84510664028350158</v>
      </c>
      <c r="I281" s="16">
        <v>1.013567861985383</v>
      </c>
      <c r="J281" s="16">
        <v>2.7257490367598143</v>
      </c>
      <c r="K281" s="16">
        <v>1.04127116</v>
      </c>
      <c r="L281" s="13">
        <v>1.8641767119083852</v>
      </c>
      <c r="N281" s="36"/>
    </row>
    <row r="282" spans="1:14" x14ac:dyDescent="0.35">
      <c r="A282" s="12">
        <v>4641</v>
      </c>
      <c r="B282" s="12" t="s">
        <v>277</v>
      </c>
      <c r="C282" s="16">
        <v>1.2895977558557188</v>
      </c>
      <c r="D282" s="16">
        <v>0.89695375153668977</v>
      </c>
      <c r="E282" s="27">
        <v>0.99120059255939763</v>
      </c>
      <c r="F282" s="16">
        <v>1.5502962371325031</v>
      </c>
      <c r="G282" s="16">
        <v>0.72193114133521019</v>
      </c>
      <c r="H282" s="16">
        <v>0.79842811322185803</v>
      </c>
      <c r="I282" s="16">
        <v>1.7734024737184317</v>
      </c>
      <c r="J282" s="16">
        <v>4.9122648296222042</v>
      </c>
      <c r="K282" s="16">
        <v>1.16048141</v>
      </c>
      <c r="L282" s="13">
        <v>12.816130053322922</v>
      </c>
      <c r="N282" s="36"/>
    </row>
    <row r="283" spans="1:14" x14ac:dyDescent="0.35">
      <c r="A283" s="12">
        <v>4642</v>
      </c>
      <c r="B283" s="12" t="s">
        <v>278</v>
      </c>
      <c r="C283" s="16">
        <v>1.2809980087858535</v>
      </c>
      <c r="D283" s="16">
        <v>1.0627281890614306</v>
      </c>
      <c r="E283" s="27">
        <v>0.94980710161746162</v>
      </c>
      <c r="F283" s="16">
        <v>1.4898766915964854</v>
      </c>
      <c r="G283" s="16">
        <v>0.75835822584919099</v>
      </c>
      <c r="H283" s="16">
        <v>0.82985343964406622</v>
      </c>
      <c r="I283" s="16">
        <v>1.6328179981609261</v>
      </c>
      <c r="J283" s="16">
        <v>6.0909714379624535</v>
      </c>
      <c r="K283" s="16">
        <v>1.1811917999999999</v>
      </c>
      <c r="L283" s="13">
        <v>10.639583530706659</v>
      </c>
      <c r="N283" s="36"/>
    </row>
    <row r="284" spans="1:14" x14ac:dyDescent="0.35">
      <c r="A284" s="12">
        <v>4643</v>
      </c>
      <c r="B284" s="12" t="s">
        <v>279</v>
      </c>
      <c r="C284" s="16">
        <v>1.3856079703006763</v>
      </c>
      <c r="D284" s="16">
        <v>0.94117935345941894</v>
      </c>
      <c r="E284" s="27">
        <v>0.86256399493407987</v>
      </c>
      <c r="F284" s="16">
        <v>1.147266994019192</v>
      </c>
      <c r="G284" s="16">
        <v>0.78036530881386446</v>
      </c>
      <c r="H284" s="16">
        <v>0.76998040933155176</v>
      </c>
      <c r="I284" s="16">
        <v>1.1205794244294387</v>
      </c>
      <c r="J284" s="16">
        <v>0.40253213609734467</v>
      </c>
      <c r="K284" s="16">
        <v>1.1005814</v>
      </c>
      <c r="L284" s="13">
        <v>3.5485674104256759</v>
      </c>
      <c r="N284" s="36"/>
    </row>
    <row r="285" spans="1:14" x14ac:dyDescent="0.35">
      <c r="A285" s="12">
        <v>4644</v>
      </c>
      <c r="B285" s="12" t="s">
        <v>280</v>
      </c>
      <c r="C285" s="16">
        <v>1.3305652856501822</v>
      </c>
      <c r="D285" s="16">
        <v>1.0789258155898593</v>
      </c>
      <c r="E285" s="27">
        <v>1.0757192456315601</v>
      </c>
      <c r="F285" s="16">
        <v>1.2227870023038196</v>
      </c>
      <c r="G285" s="16">
        <v>0.70118418000010296</v>
      </c>
      <c r="H285" s="16">
        <v>0.8467980233407324</v>
      </c>
      <c r="I285" s="16">
        <v>1.1647221483065477</v>
      </c>
      <c r="J285" s="16">
        <v>5.7956579086288258</v>
      </c>
      <c r="K285" s="16">
        <v>1.16507139</v>
      </c>
      <c r="L285" s="13">
        <v>4.8563841088525805</v>
      </c>
      <c r="N285" s="36"/>
    </row>
    <row r="286" spans="1:14" x14ac:dyDescent="0.35">
      <c r="A286" s="12">
        <v>4645</v>
      </c>
      <c r="B286" s="12" t="s">
        <v>281</v>
      </c>
      <c r="C286" s="16">
        <v>1.4645602485347553</v>
      </c>
      <c r="D286" s="16">
        <v>1.206227288655163</v>
      </c>
      <c r="E286" s="27">
        <v>0.92187092617770738</v>
      </c>
      <c r="F286" s="16">
        <v>1.5272506284969092</v>
      </c>
      <c r="G286" s="16">
        <v>0.62372291056280815</v>
      </c>
      <c r="H286" s="16">
        <v>0.85496389260129124</v>
      </c>
      <c r="I286" s="16">
        <v>1.4312519057524584</v>
      </c>
      <c r="J286" s="16">
        <v>5.0027429270836139</v>
      </c>
      <c r="K286" s="16">
        <v>1.2562343499999999</v>
      </c>
      <c r="L286" s="13">
        <v>18.983018200851802</v>
      </c>
      <c r="N286" s="36"/>
    </row>
    <row r="287" spans="1:14" x14ac:dyDescent="0.35">
      <c r="A287" s="12">
        <v>4646</v>
      </c>
      <c r="B287" s="12" t="s">
        <v>282</v>
      </c>
      <c r="C287" s="16">
        <v>1.5515814026291384</v>
      </c>
      <c r="D287" s="16">
        <v>1.1410285503023456</v>
      </c>
      <c r="E287" s="27">
        <v>1.0144778274533648</v>
      </c>
      <c r="F287" s="16">
        <v>1.4120372209382481</v>
      </c>
      <c r="G287" s="16">
        <v>0.66318497522490882</v>
      </c>
      <c r="H287" s="16">
        <v>1.0950761486438625</v>
      </c>
      <c r="I287" s="16">
        <v>1.3973427070380067</v>
      </c>
      <c r="J287" s="16">
        <v>5.0525676590211477</v>
      </c>
      <c r="K287" s="16">
        <v>1.2878327700000001</v>
      </c>
      <c r="L287" s="13">
        <v>8.0944927232521877</v>
      </c>
      <c r="N287" s="36"/>
    </row>
    <row r="288" spans="1:14" x14ac:dyDescent="0.35">
      <c r="A288" s="12">
        <v>4647</v>
      </c>
      <c r="B288" s="12" t="s">
        <v>283</v>
      </c>
      <c r="C288" s="16">
        <v>1.0043171063212768</v>
      </c>
      <c r="D288" s="16">
        <v>1.1173599395706868</v>
      </c>
      <c r="E288" s="27">
        <v>1.0813743676874659</v>
      </c>
      <c r="F288" s="16">
        <v>1.026890571756534</v>
      </c>
      <c r="G288" s="16">
        <v>0.75076273445066433</v>
      </c>
      <c r="H288" s="16">
        <v>0.95692599498115893</v>
      </c>
      <c r="I288" s="16">
        <v>0.97251762800898633</v>
      </c>
      <c r="J288" s="16">
        <v>2.8866816710774237</v>
      </c>
      <c r="K288" s="16">
        <v>1.0308340600000001</v>
      </c>
      <c r="L288" s="13">
        <v>1.8751780712550499</v>
      </c>
      <c r="N288" s="36"/>
    </row>
    <row r="289" spans="1:14" x14ac:dyDescent="0.35">
      <c r="A289" s="12">
        <v>4648</v>
      </c>
      <c r="B289" s="12" t="s">
        <v>284</v>
      </c>
      <c r="C289" s="16">
        <v>1.6358173849071662</v>
      </c>
      <c r="D289" s="16">
        <v>1.0988492384204427</v>
      </c>
      <c r="E289" s="27">
        <v>0.82243177457371153</v>
      </c>
      <c r="F289" s="16">
        <v>1.5508922884397207</v>
      </c>
      <c r="G289" s="16">
        <v>0.68514077356415615</v>
      </c>
      <c r="H289" s="16">
        <v>0.76466559988963556</v>
      </c>
      <c r="I289" s="16">
        <v>1.3594214870076766</v>
      </c>
      <c r="J289" s="16">
        <v>3.8661177191030176</v>
      </c>
      <c r="K289" s="16">
        <v>1.2700522700000001</v>
      </c>
      <c r="L289" s="13">
        <v>25.87889946566429</v>
      </c>
      <c r="N289" s="36"/>
    </row>
    <row r="290" spans="1:14" x14ac:dyDescent="0.35">
      <c r="A290" s="12">
        <v>4649</v>
      </c>
      <c r="B290" s="12" t="s">
        <v>285</v>
      </c>
      <c r="C290" s="16">
        <v>1.1850903799564665</v>
      </c>
      <c r="D290" s="16">
        <v>1.1083114244545187</v>
      </c>
      <c r="E290" s="27">
        <v>1.0128710291005869</v>
      </c>
      <c r="F290" s="16">
        <v>1.138379761967599</v>
      </c>
      <c r="G290" s="16">
        <v>0.71615344638248402</v>
      </c>
      <c r="H290" s="16">
        <v>0.86296424506390834</v>
      </c>
      <c r="I290" s="16">
        <v>1.0423869387900218</v>
      </c>
      <c r="J290" s="16">
        <v>3.1245617193175201</v>
      </c>
      <c r="K290" s="16">
        <v>1.09093102</v>
      </c>
      <c r="L290" s="13">
        <v>5.0385270046172081</v>
      </c>
      <c r="N290" s="36"/>
    </row>
    <row r="291" spans="1:14" x14ac:dyDescent="0.35">
      <c r="A291" s="12">
        <v>4650</v>
      </c>
      <c r="B291" s="12" t="s">
        <v>286</v>
      </c>
      <c r="C291" s="16">
        <v>1.3627286581203852</v>
      </c>
      <c r="D291" s="16">
        <v>1.1087085682955222</v>
      </c>
      <c r="E291" s="27">
        <v>1.0990761177022355</v>
      </c>
      <c r="F291" s="16">
        <v>1.2225768948391662</v>
      </c>
      <c r="G291" s="16">
        <v>0.70298634070673982</v>
      </c>
      <c r="H291" s="16">
        <v>0.8129576246796254</v>
      </c>
      <c r="I291" s="16">
        <v>1.1119261984898534</v>
      </c>
      <c r="J291" s="16">
        <v>5.0836387541637142</v>
      </c>
      <c r="K291" s="16">
        <v>1.18073246</v>
      </c>
      <c r="L291" s="13">
        <v>5.3545006852436927</v>
      </c>
      <c r="N291" s="36"/>
    </row>
    <row r="292" spans="1:14" x14ac:dyDescent="0.35">
      <c r="A292" s="12">
        <v>4651</v>
      </c>
      <c r="B292" s="12" t="s">
        <v>287</v>
      </c>
      <c r="C292" s="16">
        <v>1.1641870936416272</v>
      </c>
      <c r="D292" s="16">
        <v>1.1585502677633654</v>
      </c>
      <c r="E292" s="27">
        <v>0.91890688682568711</v>
      </c>
      <c r="F292" s="16">
        <v>1.1620261914611054</v>
      </c>
      <c r="G292" s="16">
        <v>0.71606550317292295</v>
      </c>
      <c r="H292" s="16">
        <v>0.91812957434843734</v>
      </c>
      <c r="I292" s="16">
        <v>1.0857630549767288</v>
      </c>
      <c r="J292" s="16">
        <v>4.3752835249532147</v>
      </c>
      <c r="K292" s="16">
        <v>1.0904257799999999</v>
      </c>
      <c r="L292" s="13">
        <v>8.2034306422938243</v>
      </c>
      <c r="N292" s="36"/>
    </row>
    <row r="293" spans="1:14" x14ac:dyDescent="0.35">
      <c r="A293" s="12">
        <v>5001</v>
      </c>
      <c r="B293" s="12" t="s">
        <v>288</v>
      </c>
      <c r="C293" s="16">
        <v>0.85406337530618837</v>
      </c>
      <c r="D293" s="16">
        <v>0.90185243565660511</v>
      </c>
      <c r="E293" s="27">
        <v>1.0073436912141895</v>
      </c>
      <c r="F293" s="16">
        <v>0.89130940534552816</v>
      </c>
      <c r="G293" s="16">
        <v>0.9412706774075501</v>
      </c>
      <c r="H293" s="16">
        <v>0.95494077248601439</v>
      </c>
      <c r="I293" s="16">
        <v>0.9313171369748261</v>
      </c>
      <c r="J293" s="16">
        <v>0.14709420699256406</v>
      </c>
      <c r="K293" s="16">
        <v>0.90553647000000004</v>
      </c>
      <c r="L293" s="13">
        <v>-2.4902593742390309</v>
      </c>
      <c r="N293" s="36"/>
    </row>
    <row r="294" spans="1:14" x14ac:dyDescent="0.35">
      <c r="A294" s="12">
        <v>5006</v>
      </c>
      <c r="B294" s="12" t="s">
        <v>289</v>
      </c>
      <c r="C294" s="16">
        <v>1.2130636995582291</v>
      </c>
      <c r="D294" s="16">
        <v>1.0028791170054965</v>
      </c>
      <c r="E294" s="27">
        <v>0.91923139449391011</v>
      </c>
      <c r="F294" s="16">
        <v>1.0598728754001767</v>
      </c>
      <c r="G294" s="16">
        <v>0.88420589093831814</v>
      </c>
      <c r="H294" s="16">
        <v>1.0256197247885663</v>
      </c>
      <c r="I294" s="16">
        <v>0.9563335258339356</v>
      </c>
      <c r="J294" s="16">
        <v>2.6769124699780571</v>
      </c>
      <c r="K294" s="16">
        <v>1.0635880200000001</v>
      </c>
      <c r="L294" s="13">
        <v>1.6074315117512015</v>
      </c>
      <c r="N294" s="36"/>
    </row>
    <row r="295" spans="1:14" x14ac:dyDescent="0.35">
      <c r="A295" s="12">
        <v>5007</v>
      </c>
      <c r="B295" s="12" t="s">
        <v>290</v>
      </c>
      <c r="C295" s="16">
        <v>1.2216479055463925</v>
      </c>
      <c r="D295" s="16">
        <v>1.0112277130198921</v>
      </c>
      <c r="E295" s="27">
        <v>0.87917692683673954</v>
      </c>
      <c r="F295" s="16">
        <v>1.0713139856101297</v>
      </c>
      <c r="G295" s="16">
        <v>0.84650041583652857</v>
      </c>
      <c r="H295" s="16">
        <v>1.0725016815070614</v>
      </c>
      <c r="I295" s="16">
        <v>0.98411741756737181</v>
      </c>
      <c r="J295" s="16">
        <v>1.528737406654493</v>
      </c>
      <c r="K295" s="16">
        <v>1.0631158300000001</v>
      </c>
      <c r="L295" s="13">
        <v>4.2804007430800084</v>
      </c>
      <c r="N295" s="36"/>
    </row>
    <row r="296" spans="1:14" x14ac:dyDescent="0.35">
      <c r="A296" s="12">
        <v>5014</v>
      </c>
      <c r="B296" s="12" t="s">
        <v>291</v>
      </c>
      <c r="C296" s="16">
        <v>1.0613665986410843</v>
      </c>
      <c r="D296" s="16">
        <v>1.0466301769810609</v>
      </c>
      <c r="E296" s="27">
        <v>1.0772277654583617</v>
      </c>
      <c r="F296" s="16">
        <v>1.1511575943731487</v>
      </c>
      <c r="G296" s="16">
        <v>0.82077568205167484</v>
      </c>
      <c r="H296" s="16">
        <v>0.91722302162739289</v>
      </c>
      <c r="I296" s="16">
        <v>1.153800494458409</v>
      </c>
      <c r="J296" s="16">
        <v>1.4924542937370588</v>
      </c>
      <c r="K296" s="16">
        <v>1.0558603799999999</v>
      </c>
      <c r="L296" s="13">
        <v>9.6606300939174616</v>
      </c>
      <c r="N296" s="36"/>
    </row>
    <row r="297" spans="1:14" x14ac:dyDescent="0.35">
      <c r="A297" s="12">
        <v>5020</v>
      </c>
      <c r="B297" s="12" t="s">
        <v>292</v>
      </c>
      <c r="C297" s="16">
        <v>1.6745514513902253</v>
      </c>
      <c r="D297" s="16">
        <v>1.2112996791312312</v>
      </c>
      <c r="E297" s="27">
        <v>0.87401000533960538</v>
      </c>
      <c r="F297" s="16">
        <v>2.2982422913645495</v>
      </c>
      <c r="G297" s="16">
        <v>0.65476920361757462</v>
      </c>
      <c r="H297" s="16">
        <v>0.6716683252214648</v>
      </c>
      <c r="I297" s="16">
        <v>2.5969271336212683</v>
      </c>
      <c r="J297" s="16">
        <v>4.1069496036980677</v>
      </c>
      <c r="K297" s="16">
        <v>1.46168768</v>
      </c>
      <c r="L297" s="13">
        <v>39.728228836451308</v>
      </c>
      <c r="N297" s="36"/>
    </row>
    <row r="298" spans="1:14" x14ac:dyDescent="0.35">
      <c r="A298" s="12">
        <v>5021</v>
      </c>
      <c r="B298" s="12" t="s">
        <v>293</v>
      </c>
      <c r="C298" s="16">
        <v>1.0961480230443399</v>
      </c>
      <c r="D298" s="16">
        <v>1.0736919360387893</v>
      </c>
      <c r="E298" s="27">
        <v>1.0315740637313284</v>
      </c>
      <c r="F298" s="16">
        <v>1.0885072760659811</v>
      </c>
      <c r="G298" s="16">
        <v>0.74144179878479166</v>
      </c>
      <c r="H298" s="16">
        <v>0.83582440351867393</v>
      </c>
      <c r="I298" s="16">
        <v>1.043032303734011</v>
      </c>
      <c r="J298" s="16">
        <v>3.3697484653613223</v>
      </c>
      <c r="K298" s="16">
        <v>1.0507926400000001</v>
      </c>
      <c r="L298" s="13">
        <v>1.8351174116669426</v>
      </c>
      <c r="N298" s="36"/>
    </row>
    <row r="299" spans="1:14" x14ac:dyDescent="0.35">
      <c r="A299" s="12">
        <v>5022</v>
      </c>
      <c r="B299" s="12" t="s">
        <v>294</v>
      </c>
      <c r="C299" s="16">
        <v>1.3311233576748649</v>
      </c>
      <c r="D299" s="16">
        <v>1.0151317351882583</v>
      </c>
      <c r="E299" s="27">
        <v>0.93617874345197194</v>
      </c>
      <c r="F299" s="16">
        <v>1.483259650289968</v>
      </c>
      <c r="G299" s="16">
        <v>0.76062882373048335</v>
      </c>
      <c r="H299" s="16">
        <v>0.79746507686147483</v>
      </c>
      <c r="I299" s="16">
        <v>1.4802031507811433</v>
      </c>
      <c r="J299" s="16">
        <v>6.6660361393270637</v>
      </c>
      <c r="K299" s="16">
        <v>1.17322791</v>
      </c>
      <c r="L299" s="13">
        <v>14.679582998178375</v>
      </c>
      <c r="N299" s="36"/>
    </row>
    <row r="300" spans="1:14" x14ac:dyDescent="0.35">
      <c r="A300" s="12">
        <v>5025</v>
      </c>
      <c r="B300" s="12" t="s">
        <v>295</v>
      </c>
      <c r="C300" s="16">
        <v>1.2446465462795804</v>
      </c>
      <c r="D300" s="16">
        <v>0.88764308384361801</v>
      </c>
      <c r="E300" s="27">
        <v>0.92407229769030164</v>
      </c>
      <c r="F300" s="16">
        <v>1.1710131889706084</v>
      </c>
      <c r="G300" s="16">
        <v>0.79409504016815458</v>
      </c>
      <c r="H300" s="16">
        <v>0.72576779188720097</v>
      </c>
      <c r="I300" s="16">
        <v>1.095301336322196</v>
      </c>
      <c r="J300" s="16">
        <v>2.189053529857528</v>
      </c>
      <c r="K300" s="16">
        <v>1.04848031</v>
      </c>
      <c r="L300" s="13">
        <v>7.1337417296244894</v>
      </c>
      <c r="N300" s="36"/>
    </row>
    <row r="301" spans="1:14" x14ac:dyDescent="0.35">
      <c r="A301" s="12">
        <v>5026</v>
      </c>
      <c r="B301" s="12" t="s">
        <v>296</v>
      </c>
      <c r="C301" s="16">
        <v>1.4241253934664497</v>
      </c>
      <c r="D301" s="16">
        <v>0.95901447522425709</v>
      </c>
      <c r="E301" s="27">
        <v>0.7360269393062725</v>
      </c>
      <c r="F301" s="16">
        <v>1.5217478240960636</v>
      </c>
      <c r="G301" s="16">
        <v>0.67125910000529709</v>
      </c>
      <c r="H301" s="16">
        <v>0.63636203142906045</v>
      </c>
      <c r="I301" s="16">
        <v>1.6660227303992585</v>
      </c>
      <c r="J301" s="16">
        <v>5.9906133451111216</v>
      </c>
      <c r="K301" s="16">
        <v>1.16633834</v>
      </c>
      <c r="L301" s="13">
        <v>9.7917420338308148</v>
      </c>
      <c r="N301" s="36"/>
    </row>
    <row r="302" spans="1:14" x14ac:dyDescent="0.35">
      <c r="A302" s="12">
        <v>5027</v>
      </c>
      <c r="B302" s="12" t="s">
        <v>297</v>
      </c>
      <c r="C302" s="16">
        <v>1.2463247847347425</v>
      </c>
      <c r="D302" s="16">
        <v>1.1345604108106311</v>
      </c>
      <c r="E302" s="27">
        <v>0.99814277244014593</v>
      </c>
      <c r="F302" s="16">
        <v>1.2257436700965916</v>
      </c>
      <c r="G302" s="16">
        <v>0.73692190284065617</v>
      </c>
      <c r="H302" s="16">
        <v>0.89078749803642765</v>
      </c>
      <c r="I302" s="16">
        <v>1.1176078570839669</v>
      </c>
      <c r="J302" s="16">
        <v>5.5709411061738141</v>
      </c>
      <c r="K302" s="16">
        <v>1.1357911700000001</v>
      </c>
      <c r="L302" s="13">
        <v>10.613759309428133</v>
      </c>
      <c r="N302" s="36"/>
    </row>
    <row r="303" spans="1:14" x14ac:dyDescent="0.35">
      <c r="A303" s="12">
        <v>5028</v>
      </c>
      <c r="B303" s="12" t="s">
        <v>298</v>
      </c>
      <c r="C303" s="16">
        <v>1.0195072386716626</v>
      </c>
      <c r="D303" s="16">
        <v>1.1040779860482606</v>
      </c>
      <c r="E303" s="27">
        <v>1.046360291415608</v>
      </c>
      <c r="F303" s="16">
        <v>1.0084127763830484</v>
      </c>
      <c r="G303" s="16">
        <v>0.75524188215885979</v>
      </c>
      <c r="H303" s="16">
        <v>0.94419404636601356</v>
      </c>
      <c r="I303" s="16">
        <v>0.97998726600586994</v>
      </c>
      <c r="J303" s="16">
        <v>1.7967488060689618</v>
      </c>
      <c r="K303" s="16">
        <v>1.02457741</v>
      </c>
      <c r="L303" s="13">
        <v>-0.28552024342275217</v>
      </c>
      <c r="N303" s="36"/>
    </row>
    <row r="304" spans="1:14" x14ac:dyDescent="0.35">
      <c r="A304" s="12">
        <v>5029</v>
      </c>
      <c r="B304" s="12" t="s">
        <v>299</v>
      </c>
      <c r="C304" s="16">
        <v>0.88454826562130118</v>
      </c>
      <c r="D304" s="16">
        <v>1.3160943299305103</v>
      </c>
      <c r="E304" s="27">
        <v>1.0660271690991558</v>
      </c>
      <c r="F304" s="16">
        <v>1.0206157169940238</v>
      </c>
      <c r="G304" s="16">
        <v>0.70194597825617</v>
      </c>
      <c r="H304" s="16">
        <v>1.0874514373339477</v>
      </c>
      <c r="I304" s="16">
        <v>1.0414115627698179</v>
      </c>
      <c r="J304" s="16">
        <v>1.9446557291630362</v>
      </c>
      <c r="K304" s="16">
        <v>1.03895845</v>
      </c>
      <c r="L304" s="13">
        <v>-1.0205136877316363</v>
      </c>
      <c r="N304" s="36"/>
    </row>
    <row r="305" spans="1:14" x14ac:dyDescent="0.35">
      <c r="A305" s="12">
        <v>5031</v>
      </c>
      <c r="B305" s="12" t="s">
        <v>300</v>
      </c>
      <c r="C305" s="16">
        <v>0.86338008185730775</v>
      </c>
      <c r="D305" s="16">
        <v>1.1727956401233455</v>
      </c>
      <c r="E305" s="27">
        <v>1.1738795826959998</v>
      </c>
      <c r="F305" s="16">
        <v>0.95022447449458336</v>
      </c>
      <c r="G305" s="16">
        <v>0.72280113745251351</v>
      </c>
      <c r="H305" s="16">
        <v>0.91425924102250544</v>
      </c>
      <c r="I305" s="16">
        <v>0.9886947570362048</v>
      </c>
      <c r="J305" s="16">
        <v>0.51003299801351543</v>
      </c>
      <c r="K305" s="16">
        <v>0.99612140999999998</v>
      </c>
      <c r="L305" s="13">
        <v>-3.8241311092341448</v>
      </c>
      <c r="N305" s="36"/>
    </row>
    <row r="306" spans="1:14" x14ac:dyDescent="0.35">
      <c r="A306" s="12">
        <v>5032</v>
      </c>
      <c r="B306" s="12" t="s">
        <v>301</v>
      </c>
      <c r="C306" s="16">
        <v>1.331446188510151</v>
      </c>
      <c r="D306" s="16">
        <v>0.95642015726765872</v>
      </c>
      <c r="E306" s="27">
        <v>0.97079232988208319</v>
      </c>
      <c r="F306" s="16">
        <v>1.2478932847499236</v>
      </c>
      <c r="G306" s="16">
        <v>0.68585627226065715</v>
      </c>
      <c r="H306" s="16">
        <v>0.80175505477649012</v>
      </c>
      <c r="I306" s="16">
        <v>1.2071478282027044</v>
      </c>
      <c r="J306" s="16">
        <v>4.2450217227394376</v>
      </c>
      <c r="K306" s="16">
        <v>1.11883402</v>
      </c>
      <c r="L306" s="13">
        <v>5.2811770005018843</v>
      </c>
      <c r="N306" s="36"/>
    </row>
    <row r="307" spans="1:14" x14ac:dyDescent="0.35">
      <c r="A307" s="12">
        <v>5033</v>
      </c>
      <c r="B307" s="12" t="s">
        <v>302</v>
      </c>
      <c r="C307" s="16">
        <v>1.7456249148253495</v>
      </c>
      <c r="D307" s="16">
        <v>1.1183472811860502</v>
      </c>
      <c r="E307" s="27">
        <v>0.89672960446954875</v>
      </c>
      <c r="F307" s="16">
        <v>2.3487277507132682</v>
      </c>
      <c r="G307" s="16">
        <v>0.68971614773528933</v>
      </c>
      <c r="H307" s="16">
        <v>0.59749724344812438</v>
      </c>
      <c r="I307" s="16">
        <v>2.9290877937051456</v>
      </c>
      <c r="J307" s="16">
        <v>7.2632352680247223</v>
      </c>
      <c r="K307" s="16">
        <v>1.5025467100000001</v>
      </c>
      <c r="L307" s="13">
        <v>25.775462566129136</v>
      </c>
      <c r="N307" s="36"/>
    </row>
    <row r="308" spans="1:14" x14ac:dyDescent="0.35">
      <c r="A308" s="12">
        <v>5034</v>
      </c>
      <c r="B308" s="12" t="s">
        <v>303</v>
      </c>
      <c r="C308" s="16">
        <v>1.3264415618479115</v>
      </c>
      <c r="D308" s="16">
        <v>1.0384695429764836</v>
      </c>
      <c r="E308" s="27">
        <v>0.87020669586933763</v>
      </c>
      <c r="F308" s="16">
        <v>1.4264829495912565</v>
      </c>
      <c r="G308" s="16">
        <v>0.95188779025269099</v>
      </c>
      <c r="H308" s="16">
        <v>0.92208497327038363</v>
      </c>
      <c r="I308" s="16">
        <v>1.5378527365254508</v>
      </c>
      <c r="J308" s="16">
        <v>3.2912115633067947</v>
      </c>
      <c r="K308" s="16">
        <v>1.1762651200000001</v>
      </c>
      <c r="L308" s="13">
        <v>8.7109002029537805</v>
      </c>
      <c r="N308" s="36"/>
    </row>
    <row r="309" spans="1:14" x14ac:dyDescent="0.35">
      <c r="A309" s="12">
        <v>5035</v>
      </c>
      <c r="B309" s="12" t="s">
        <v>304</v>
      </c>
      <c r="C309" s="16">
        <v>1.0035583272018083</v>
      </c>
      <c r="D309" s="16">
        <v>1.0875991633342152</v>
      </c>
      <c r="E309" s="27">
        <v>0.96668325929922205</v>
      </c>
      <c r="F309" s="16">
        <v>0.99373618398877805</v>
      </c>
      <c r="G309" s="16">
        <v>0.81709401709547436</v>
      </c>
      <c r="H309" s="16">
        <v>1.0462887164808887</v>
      </c>
      <c r="I309" s="16">
        <v>0.95809205430687872</v>
      </c>
      <c r="J309" s="16">
        <v>1.5766662490115035</v>
      </c>
      <c r="K309" s="16">
        <v>1.0067055499999999</v>
      </c>
      <c r="L309" s="13">
        <v>0.50937125386019488</v>
      </c>
      <c r="N309" s="36"/>
    </row>
    <row r="310" spans="1:14" x14ac:dyDescent="0.35">
      <c r="A310" s="12">
        <v>5036</v>
      </c>
      <c r="B310" s="12" t="s">
        <v>305</v>
      </c>
      <c r="C310" s="16">
        <v>1.2518165471897647</v>
      </c>
      <c r="D310" s="16">
        <v>1.0069167542626416</v>
      </c>
      <c r="E310" s="27">
        <v>0.95177519452217463</v>
      </c>
      <c r="F310" s="16">
        <v>1.2812682375516251</v>
      </c>
      <c r="G310" s="16">
        <v>0.70765460106282996</v>
      </c>
      <c r="H310" s="16">
        <v>0.85648104491780197</v>
      </c>
      <c r="I310" s="16">
        <v>1.362355258593964</v>
      </c>
      <c r="J310" s="16">
        <v>4.4860872191834495</v>
      </c>
      <c r="K310" s="16">
        <v>1.1175153600000001</v>
      </c>
      <c r="L310" s="13">
        <v>3.2032593817884845</v>
      </c>
      <c r="N310" s="36"/>
    </row>
    <row r="311" spans="1:14" x14ac:dyDescent="0.35">
      <c r="A311" s="12">
        <v>5037</v>
      </c>
      <c r="B311" s="12" t="s">
        <v>306</v>
      </c>
      <c r="C311" s="16">
        <v>1.0716349041813604</v>
      </c>
      <c r="D311" s="16">
        <v>1.0376007414383177</v>
      </c>
      <c r="E311" s="27">
        <v>1.0609141558856354</v>
      </c>
      <c r="F311" s="16">
        <v>1.0215280409805616</v>
      </c>
      <c r="G311" s="16">
        <v>0.76509541228307631</v>
      </c>
      <c r="H311" s="16">
        <v>0.95892320777408857</v>
      </c>
      <c r="I311" s="16">
        <v>0.96689875575933593</v>
      </c>
      <c r="J311" s="16">
        <v>2.3781903514731924</v>
      </c>
      <c r="K311" s="16">
        <v>1.03172362</v>
      </c>
      <c r="L311" s="13">
        <v>-0.94891325044636687</v>
      </c>
      <c r="N311" s="36"/>
    </row>
    <row r="312" spans="1:14" x14ac:dyDescent="0.35">
      <c r="A312" s="12">
        <v>5038</v>
      </c>
      <c r="B312" s="12" t="s">
        <v>307</v>
      </c>
      <c r="C312" s="16">
        <v>1.0956752139814896</v>
      </c>
      <c r="D312" s="16">
        <v>0.96918913345368529</v>
      </c>
      <c r="E312" s="27">
        <v>0.94292011667834796</v>
      </c>
      <c r="F312" s="16">
        <v>1.0327622351229337</v>
      </c>
      <c r="G312" s="16">
        <v>0.83646647288087894</v>
      </c>
      <c r="H312" s="16">
        <v>0.97296746089770481</v>
      </c>
      <c r="I312" s="16">
        <v>0.97735646587384284</v>
      </c>
      <c r="J312" s="16">
        <v>2.4538345689001559</v>
      </c>
      <c r="K312" s="16">
        <v>1.01151711</v>
      </c>
      <c r="L312" s="13">
        <v>-0.3370052132032697</v>
      </c>
      <c r="N312" s="36"/>
    </row>
    <row r="313" spans="1:14" x14ac:dyDescent="0.35">
      <c r="A313" s="12">
        <v>5041</v>
      </c>
      <c r="B313" s="12" t="s">
        <v>308</v>
      </c>
      <c r="C313" s="16">
        <v>1.5854067342074307</v>
      </c>
      <c r="D313" s="16">
        <v>1.0462891141745159</v>
      </c>
      <c r="E313" s="27">
        <v>1.0211249701032814</v>
      </c>
      <c r="F313" s="16">
        <v>1.522083829698843</v>
      </c>
      <c r="G313" s="16">
        <v>0.6985937288954176</v>
      </c>
      <c r="H313" s="16">
        <v>0.94374188775399714</v>
      </c>
      <c r="I313" s="16">
        <v>1.6757263955204187</v>
      </c>
      <c r="J313" s="16">
        <v>7.6923775943015746</v>
      </c>
      <c r="K313" s="16">
        <v>1.30817655</v>
      </c>
      <c r="L313" s="13">
        <v>5.7388742377370363</v>
      </c>
      <c r="N313" s="36"/>
    </row>
    <row r="314" spans="1:14" x14ac:dyDescent="0.35">
      <c r="A314" s="12">
        <v>5042</v>
      </c>
      <c r="B314" s="12" t="s">
        <v>309</v>
      </c>
      <c r="C314" s="16">
        <v>1.9495081043006273</v>
      </c>
      <c r="D314" s="16">
        <v>1.1879359342361671</v>
      </c>
      <c r="E314" s="27">
        <v>0.72155624020272124</v>
      </c>
      <c r="F314" s="16">
        <v>2.0872962786940175</v>
      </c>
      <c r="G314" s="16">
        <v>0.64075857081760512</v>
      </c>
      <c r="H314" s="16">
        <v>0.75712314192977281</v>
      </c>
      <c r="I314" s="16">
        <v>2.088227484359551</v>
      </c>
      <c r="J314" s="16">
        <v>7.4112533833247998</v>
      </c>
      <c r="K314" s="16">
        <v>1.4863479100000001</v>
      </c>
      <c r="L314" s="13">
        <v>40.777325666000252</v>
      </c>
      <c r="N314" s="36"/>
    </row>
    <row r="315" spans="1:14" x14ac:dyDescent="0.35">
      <c r="A315" s="12">
        <v>5043</v>
      </c>
      <c r="B315" s="12" t="s">
        <v>310</v>
      </c>
      <c r="C315" s="16">
        <v>1.9233715244640726</v>
      </c>
      <c r="D315" s="16">
        <v>1.5981414512116103</v>
      </c>
      <c r="E315" s="27">
        <v>0.74612316012219604</v>
      </c>
      <c r="F315" s="16">
        <v>3.422819316267951</v>
      </c>
      <c r="G315" s="16">
        <v>0.69896236711402493</v>
      </c>
      <c r="H315" s="16">
        <v>0.82319506627850203</v>
      </c>
      <c r="I315" s="16">
        <v>4.512981422882862</v>
      </c>
      <c r="J315" s="16">
        <v>9.2411642534984342</v>
      </c>
      <c r="K315" s="16">
        <v>1.8689434599999999</v>
      </c>
      <c r="L315" s="13">
        <v>58.194533304493234</v>
      </c>
      <c r="N315" s="36"/>
    </row>
    <row r="316" spans="1:14" x14ac:dyDescent="0.35">
      <c r="A316" s="12">
        <v>5044</v>
      </c>
      <c r="B316" s="12" t="s">
        <v>311</v>
      </c>
      <c r="C316" s="16">
        <v>2.0887068437764227</v>
      </c>
      <c r="D316" s="16">
        <v>1.3749063445545306</v>
      </c>
      <c r="E316" s="27">
        <v>0.75235967850442798</v>
      </c>
      <c r="F316" s="16">
        <v>2.4188705840475864</v>
      </c>
      <c r="G316" s="16">
        <v>0.83785250176071169</v>
      </c>
      <c r="H316" s="16">
        <v>0.89458393086504917</v>
      </c>
      <c r="I316" s="16">
        <v>2.7541575983864846</v>
      </c>
      <c r="J316" s="16">
        <v>4.8219152865797428</v>
      </c>
      <c r="K316" s="16">
        <v>1.67220367</v>
      </c>
      <c r="L316" s="13">
        <v>48.452093766733014</v>
      </c>
      <c r="N316" s="36"/>
    </row>
    <row r="317" spans="1:14" x14ac:dyDescent="0.35">
      <c r="A317" s="12">
        <v>5045</v>
      </c>
      <c r="B317" s="12" t="s">
        <v>312</v>
      </c>
      <c r="C317" s="16">
        <v>1.4720922227053552</v>
      </c>
      <c r="D317" s="16">
        <v>1.1803490270975108</v>
      </c>
      <c r="E317" s="27">
        <v>0.88555386051346696</v>
      </c>
      <c r="F317" s="16">
        <v>1.4026958666649807</v>
      </c>
      <c r="G317" s="16">
        <v>0.9107177871722576</v>
      </c>
      <c r="H317" s="16">
        <v>1.0889272735631426</v>
      </c>
      <c r="I317" s="16">
        <v>1.4876043874007785</v>
      </c>
      <c r="J317" s="16">
        <v>3.3150600699353325</v>
      </c>
      <c r="K317" s="16">
        <v>1.26452842</v>
      </c>
      <c r="L317" s="13">
        <v>10.033575207693502</v>
      </c>
      <c r="N317" s="36"/>
    </row>
    <row r="318" spans="1:14" x14ac:dyDescent="0.35">
      <c r="A318" s="12">
        <v>5046</v>
      </c>
      <c r="B318" s="12" t="s">
        <v>313</v>
      </c>
      <c r="C318" s="16">
        <v>1.7716042886739174</v>
      </c>
      <c r="D318" s="16">
        <v>1.2844276820695197</v>
      </c>
      <c r="E318" s="27">
        <v>0.82206169240566362</v>
      </c>
      <c r="F318" s="16">
        <v>1.8677451839434529</v>
      </c>
      <c r="G318" s="16">
        <v>0.60511016184764055</v>
      </c>
      <c r="H318" s="16">
        <v>0.84077575748609523</v>
      </c>
      <c r="I318" s="16">
        <v>2.155391438550843</v>
      </c>
      <c r="J318" s="16">
        <v>6.2930861737618633</v>
      </c>
      <c r="K318" s="16">
        <v>1.4506688999999999</v>
      </c>
      <c r="L318" s="13">
        <v>16.188745369112439</v>
      </c>
      <c r="N318" s="36"/>
    </row>
    <row r="319" spans="1:14" x14ac:dyDescent="0.35">
      <c r="A319" s="12">
        <v>5047</v>
      </c>
      <c r="B319" s="12" t="s">
        <v>314</v>
      </c>
      <c r="C319" s="16">
        <v>1.1142735367189882</v>
      </c>
      <c r="D319" s="16">
        <v>1.3176284318380889</v>
      </c>
      <c r="E319" s="27">
        <v>1.0154868275690521</v>
      </c>
      <c r="F319" s="16">
        <v>1.2271392662879597</v>
      </c>
      <c r="G319" s="16">
        <v>0.68668484961969867</v>
      </c>
      <c r="H319" s="16">
        <v>0.99536801325677948</v>
      </c>
      <c r="I319" s="16">
        <v>1.2145882140277799</v>
      </c>
      <c r="J319" s="16">
        <v>3.6205444446812325</v>
      </c>
      <c r="K319" s="16">
        <v>1.1405257200000001</v>
      </c>
      <c r="L319" s="13">
        <v>9.4889861289429973</v>
      </c>
      <c r="N319" s="36"/>
    </row>
    <row r="320" spans="1:14" x14ac:dyDescent="0.35">
      <c r="A320" s="12">
        <v>5049</v>
      </c>
      <c r="B320" s="12" t="s">
        <v>315</v>
      </c>
      <c r="C320" s="16">
        <v>1.5961961322351619</v>
      </c>
      <c r="D320" s="16">
        <v>0.97733586747753176</v>
      </c>
      <c r="E320" s="27">
        <v>1.0219847909505089</v>
      </c>
      <c r="F320" s="16">
        <v>1.9837833010455059</v>
      </c>
      <c r="G320" s="16">
        <v>0.70844003929476151</v>
      </c>
      <c r="H320" s="16">
        <v>0.79833250094362251</v>
      </c>
      <c r="I320" s="16">
        <v>2.3012419718879231</v>
      </c>
      <c r="J320" s="16">
        <v>5.7753360987930575</v>
      </c>
      <c r="K320" s="16">
        <v>1.3668396700000001</v>
      </c>
      <c r="L320" s="13">
        <v>21.381187544073327</v>
      </c>
      <c r="N320" s="36"/>
    </row>
    <row r="321" spans="1:14" x14ac:dyDescent="0.35">
      <c r="A321" s="12">
        <v>5052</v>
      </c>
      <c r="B321" s="12" t="s">
        <v>316</v>
      </c>
      <c r="C321" s="16">
        <v>1.7301216085024518</v>
      </c>
      <c r="D321" s="16">
        <v>1.2737974698957006</v>
      </c>
      <c r="E321" s="27">
        <v>0.90730628607698161</v>
      </c>
      <c r="F321" s="16">
        <v>2.6632821366554364</v>
      </c>
      <c r="G321" s="16">
        <v>0.61436761347742774</v>
      </c>
      <c r="H321" s="16">
        <v>1.0045156001644355</v>
      </c>
      <c r="I321" s="16">
        <v>3.5213054761619316</v>
      </c>
      <c r="J321" s="16">
        <v>7.967630521725475</v>
      </c>
      <c r="K321" s="16">
        <v>1.61758219</v>
      </c>
      <c r="L321" s="13">
        <v>30.127413915048237</v>
      </c>
      <c r="N321" s="36"/>
    </row>
    <row r="322" spans="1:14" x14ac:dyDescent="0.35">
      <c r="A322" s="12">
        <v>5053</v>
      </c>
      <c r="B322" s="12" t="s">
        <v>317</v>
      </c>
      <c r="C322" s="16">
        <v>1.1341320536321007</v>
      </c>
      <c r="D322" s="16">
        <v>1.0874598100800184</v>
      </c>
      <c r="E322" s="27">
        <v>1.014192138237622</v>
      </c>
      <c r="F322" s="16">
        <v>1.1442707269939807</v>
      </c>
      <c r="G322" s="16">
        <v>0.66341487356768658</v>
      </c>
      <c r="H322" s="16">
        <v>0.91832744681433942</v>
      </c>
      <c r="I322" s="16">
        <v>1.0697600019690658</v>
      </c>
      <c r="J322" s="16">
        <v>3.7964749454605258</v>
      </c>
      <c r="K322" s="16">
        <v>1.0709719</v>
      </c>
      <c r="L322" s="13">
        <v>3.630193854085519</v>
      </c>
      <c r="N322" s="36"/>
    </row>
    <row r="323" spans="1:14" x14ac:dyDescent="0.35">
      <c r="A323" s="12">
        <v>5054</v>
      </c>
      <c r="B323" s="12" t="s">
        <v>318</v>
      </c>
      <c r="C323" s="16">
        <v>1.2620989357142793</v>
      </c>
      <c r="D323" s="16">
        <v>1.0672678276801042</v>
      </c>
      <c r="E323" s="27">
        <v>0.81201675900754178</v>
      </c>
      <c r="F323" s="16">
        <v>1.1654468840093395</v>
      </c>
      <c r="G323" s="16">
        <v>0.74270583720236893</v>
      </c>
      <c r="H323" s="16">
        <v>0.8909249976613155</v>
      </c>
      <c r="I323" s="16">
        <v>1.0384346346306872</v>
      </c>
      <c r="J323" s="16">
        <v>3.8991958579218444</v>
      </c>
      <c r="K323" s="16">
        <v>1.08289525</v>
      </c>
      <c r="L323" s="13">
        <v>6.5199180280169458</v>
      </c>
      <c r="N323" s="36"/>
    </row>
    <row r="324" spans="1:14" x14ac:dyDescent="0.35">
      <c r="A324" s="12">
        <v>5055</v>
      </c>
      <c r="B324" s="12" t="s">
        <v>319</v>
      </c>
      <c r="C324" s="16">
        <v>1.3050109309512987</v>
      </c>
      <c r="D324" s="16">
        <v>1.0771113874644589</v>
      </c>
      <c r="E324" s="27">
        <v>0.80318807621013111</v>
      </c>
      <c r="F324" s="16">
        <v>1.3034303440011494</v>
      </c>
      <c r="G324" s="16">
        <v>0.73747171458368732</v>
      </c>
      <c r="H324" s="16">
        <v>0.87402660468067739</v>
      </c>
      <c r="I324" s="16">
        <v>1.1377958048740775</v>
      </c>
      <c r="J324" s="16">
        <v>3.7961406796746737</v>
      </c>
      <c r="K324" s="16">
        <v>1.1153829200000001</v>
      </c>
      <c r="L324" s="13">
        <v>14.17687872089391</v>
      </c>
      <c r="N324" s="36"/>
    </row>
    <row r="325" spans="1:14" x14ac:dyDescent="0.35">
      <c r="A325" s="12">
        <v>5056</v>
      </c>
      <c r="B325" s="12" t="s">
        <v>320</v>
      </c>
      <c r="C325" s="16">
        <v>1.1493696559934707</v>
      </c>
      <c r="D325" s="16">
        <v>0.95846726065310328</v>
      </c>
      <c r="E325" s="27">
        <v>0.99075103823676458</v>
      </c>
      <c r="F325" s="16">
        <v>1.2370304882292773</v>
      </c>
      <c r="G325" s="16">
        <v>0.93564912984581827</v>
      </c>
      <c r="H325" s="16">
        <v>0.94643835449904412</v>
      </c>
      <c r="I325" s="16">
        <v>1.1811644050038721</v>
      </c>
      <c r="J325" s="16">
        <v>2.2111369611906442</v>
      </c>
      <c r="K325" s="16">
        <v>1.0694672700000001</v>
      </c>
      <c r="L325" s="13">
        <v>13.629634936248294</v>
      </c>
      <c r="N325" s="36"/>
    </row>
    <row r="326" spans="1:14" x14ac:dyDescent="0.35">
      <c r="A326" s="12">
        <v>5057</v>
      </c>
      <c r="B326" s="12" t="s">
        <v>321</v>
      </c>
      <c r="C326" s="16">
        <v>1.1370901507938687</v>
      </c>
      <c r="D326" s="16">
        <v>1.02994105393228</v>
      </c>
      <c r="E326" s="27">
        <v>0.97990063762618629</v>
      </c>
      <c r="F326" s="16">
        <v>1.076205707921813</v>
      </c>
      <c r="G326" s="16">
        <v>0.78225481574857281</v>
      </c>
      <c r="H326" s="16">
        <v>1.0300359954531437</v>
      </c>
      <c r="I326" s="16">
        <v>1.0174631544143746</v>
      </c>
      <c r="J326" s="16">
        <v>2.5927644166702146</v>
      </c>
      <c r="K326" s="16">
        <v>1.05269276</v>
      </c>
      <c r="L326" s="13">
        <v>2.0496800610981154</v>
      </c>
      <c r="N326" s="36"/>
    </row>
    <row r="327" spans="1:14" x14ac:dyDescent="0.35">
      <c r="A327" s="12">
        <v>5058</v>
      </c>
      <c r="B327" s="12" t="s">
        <v>322</v>
      </c>
      <c r="C327" s="16">
        <v>1.411947802131559</v>
      </c>
      <c r="D327" s="16">
        <v>1.0079795037622363</v>
      </c>
      <c r="E327" s="27">
        <v>1.0446211117465516</v>
      </c>
      <c r="F327" s="16">
        <v>1.4181261818818816</v>
      </c>
      <c r="G327" s="16">
        <v>0.66938676058644642</v>
      </c>
      <c r="H327" s="16">
        <v>0.70360139120150378</v>
      </c>
      <c r="I327" s="16">
        <v>1.2688520614465786</v>
      </c>
      <c r="J327" s="16">
        <v>3.8690514517294021</v>
      </c>
      <c r="K327" s="16">
        <v>1.1827805600000001</v>
      </c>
      <c r="L327" s="13">
        <v>19.117616914043538</v>
      </c>
      <c r="N327" s="36"/>
    </row>
    <row r="328" spans="1:14" x14ac:dyDescent="0.35">
      <c r="A328" s="12">
        <v>5059</v>
      </c>
      <c r="B328" s="12" t="s">
        <v>323</v>
      </c>
      <c r="C328" s="16">
        <v>1.1398408955986212</v>
      </c>
      <c r="D328" s="16">
        <v>1.0392722611974563</v>
      </c>
      <c r="E328" s="27">
        <v>0.89229730118483142</v>
      </c>
      <c r="F328" s="16">
        <v>1.0518838200519018</v>
      </c>
      <c r="G328" s="16">
        <v>0.87114906022311156</v>
      </c>
      <c r="H328" s="16">
        <v>0.95507793695635701</v>
      </c>
      <c r="I328" s="16">
        <v>0.97147338732314326</v>
      </c>
      <c r="J328" s="16">
        <v>2.3428755688338616</v>
      </c>
      <c r="K328" s="16">
        <v>1.03817749</v>
      </c>
      <c r="L328" s="13">
        <v>2.3850625018144456</v>
      </c>
      <c r="N328" s="36"/>
    </row>
    <row r="329" spans="1:14" x14ac:dyDescent="0.35">
      <c r="A329" s="12">
        <v>5060</v>
      </c>
      <c r="B329" s="12" t="s">
        <v>324</v>
      </c>
      <c r="C329" s="16">
        <v>1.1297346962901254</v>
      </c>
      <c r="D329" s="16">
        <v>1.1084882096514748</v>
      </c>
      <c r="E329" s="27">
        <v>1.064090757072244</v>
      </c>
      <c r="F329" s="16">
        <v>1.1073768923331249</v>
      </c>
      <c r="G329" s="16">
        <v>0.82261209223061926</v>
      </c>
      <c r="H329" s="16">
        <v>0.99799617516696482</v>
      </c>
      <c r="I329" s="16">
        <v>1.0407779090952129</v>
      </c>
      <c r="J329" s="16">
        <v>2.3980402072682665</v>
      </c>
      <c r="K329" s="16">
        <v>1.08662668</v>
      </c>
      <c r="L329" s="13">
        <v>6.0710101298172958</v>
      </c>
      <c r="N329" s="36"/>
    </row>
    <row r="330" spans="1:14" x14ac:dyDescent="0.35">
      <c r="A330" s="12">
        <v>5061</v>
      </c>
      <c r="B330" s="12" t="s">
        <v>325</v>
      </c>
      <c r="C330" s="16">
        <v>1.4007028249337414</v>
      </c>
      <c r="D330" s="16">
        <v>1.0446589123299714</v>
      </c>
      <c r="E330" s="27">
        <v>0.84283983817440644</v>
      </c>
      <c r="F330" s="16">
        <v>1.4910174815758428</v>
      </c>
      <c r="G330" s="16">
        <v>0.58468129198303265</v>
      </c>
      <c r="H330" s="16">
        <v>0.71681994851679243</v>
      </c>
      <c r="I330" s="16">
        <v>1.6055194752864475</v>
      </c>
      <c r="J330" s="16">
        <v>5.0549097045352056</v>
      </c>
      <c r="K330" s="16">
        <v>1.18528017</v>
      </c>
      <c r="L330" s="13">
        <v>5.7060293996291875</v>
      </c>
      <c r="N330" s="36"/>
    </row>
    <row r="331" spans="1:14" x14ac:dyDescent="0.35">
      <c r="A331" s="12">
        <v>5501</v>
      </c>
      <c r="B331" s="12" t="s">
        <v>326</v>
      </c>
      <c r="C331" s="16">
        <v>0.82802244280202386</v>
      </c>
      <c r="D331" s="16">
        <v>0.92882763928059853</v>
      </c>
      <c r="E331" s="27">
        <v>1.004171600827005</v>
      </c>
      <c r="F331" s="16">
        <v>0.91539424234388078</v>
      </c>
      <c r="G331" s="16">
        <v>0.8756025414044355</v>
      </c>
      <c r="H331" s="16">
        <v>0.96013672005841111</v>
      </c>
      <c r="I331" s="16">
        <v>0.93840425970162356</v>
      </c>
      <c r="J331" s="16">
        <v>0.24671725453951035</v>
      </c>
      <c r="K331" s="16">
        <v>0.90127113999999997</v>
      </c>
      <c r="L331" s="13">
        <v>0.74088231704899954</v>
      </c>
      <c r="N331" s="36"/>
    </row>
    <row r="332" spans="1:14" x14ac:dyDescent="0.35">
      <c r="A332" s="12">
        <v>5503</v>
      </c>
      <c r="B332" s="12" t="s">
        <v>327</v>
      </c>
      <c r="C332" s="16">
        <v>1.0791623167848134</v>
      </c>
      <c r="D332" s="16">
        <v>0.94037947492876828</v>
      </c>
      <c r="E332" s="27">
        <v>0.97246700109182549</v>
      </c>
      <c r="F332" s="16">
        <v>1.0018575776593222</v>
      </c>
      <c r="G332" s="16">
        <v>0.86855071185517374</v>
      </c>
      <c r="H332" s="16">
        <v>0.93786837002385037</v>
      </c>
      <c r="I332" s="16">
        <v>0.95321628862752317</v>
      </c>
      <c r="J332" s="16">
        <v>0.60641431399558954</v>
      </c>
      <c r="K332" s="16">
        <v>0.99604696999999998</v>
      </c>
      <c r="L332" s="13">
        <v>-7.9457252980319026E-2</v>
      </c>
      <c r="N332" s="36"/>
    </row>
    <row r="333" spans="1:14" x14ac:dyDescent="0.35">
      <c r="A333" s="12">
        <v>5510</v>
      </c>
      <c r="B333" s="12" t="s">
        <v>328</v>
      </c>
      <c r="C333" s="16">
        <v>1.5312762106328268</v>
      </c>
      <c r="D333" s="16">
        <v>0.97881195219164008</v>
      </c>
      <c r="E333" s="27">
        <v>0.88952338901086003</v>
      </c>
      <c r="F333" s="16">
        <v>1.3410912386496165</v>
      </c>
      <c r="G333" s="16">
        <v>0.92433793965378097</v>
      </c>
      <c r="H333" s="16">
        <v>0.96519405106758793</v>
      </c>
      <c r="I333" s="16">
        <v>1.3445546003866453</v>
      </c>
      <c r="J333" s="16">
        <v>2.9499597476038795</v>
      </c>
      <c r="K333" s="16">
        <v>1.21755894</v>
      </c>
      <c r="L333" s="13">
        <v>8.6288749112263758</v>
      </c>
      <c r="N333" s="36"/>
    </row>
    <row r="334" spans="1:14" x14ac:dyDescent="0.35">
      <c r="A334" s="12">
        <v>5512</v>
      </c>
      <c r="B334" s="12" t="s">
        <v>329</v>
      </c>
      <c r="C334" s="16">
        <v>1.4567989721563839</v>
      </c>
      <c r="D334" s="16">
        <v>0.98014997566619377</v>
      </c>
      <c r="E334" s="27">
        <v>0.80629600377899124</v>
      </c>
      <c r="F334" s="16">
        <v>1.3702892698678519</v>
      </c>
      <c r="G334" s="16">
        <v>0.70099096706692177</v>
      </c>
      <c r="H334" s="16">
        <v>0.80900157338521128</v>
      </c>
      <c r="I334" s="16">
        <v>1.2435199642063437</v>
      </c>
      <c r="J334" s="16">
        <v>2.7565054117840364</v>
      </c>
      <c r="K334" s="16">
        <v>1.1534762599999999</v>
      </c>
      <c r="L334" s="13">
        <v>14.643050665994451</v>
      </c>
      <c r="N334" s="36"/>
    </row>
    <row r="335" spans="1:14" x14ac:dyDescent="0.35">
      <c r="A335" s="12">
        <v>5514</v>
      </c>
      <c r="B335" s="12" t="s">
        <v>330</v>
      </c>
      <c r="C335" s="16">
        <v>1.9248799992550067</v>
      </c>
      <c r="D335" s="16">
        <v>0.88466039632330951</v>
      </c>
      <c r="E335" s="27">
        <v>0.45233758916061595</v>
      </c>
      <c r="F335" s="16">
        <v>1.8556484494096039</v>
      </c>
      <c r="G335" s="16">
        <v>1.0050686363319647</v>
      </c>
      <c r="H335" s="16">
        <v>0.78986679190002318</v>
      </c>
      <c r="I335" s="16">
        <v>2.0924422748705771</v>
      </c>
      <c r="J335" s="16">
        <v>4.4751330428155978</v>
      </c>
      <c r="K335" s="16">
        <v>1.3616886500000001</v>
      </c>
      <c r="L335" s="13">
        <v>14.978816879607621</v>
      </c>
      <c r="N335" s="36"/>
    </row>
    <row r="336" spans="1:14" x14ac:dyDescent="0.35">
      <c r="A336" s="12">
        <v>5516</v>
      </c>
      <c r="B336" s="12" t="s">
        <v>331</v>
      </c>
      <c r="C336" s="16">
        <v>1.8129327841634268</v>
      </c>
      <c r="D336" s="16">
        <v>1.165809717101109</v>
      </c>
      <c r="E336" s="27">
        <v>0.62602248606904176</v>
      </c>
      <c r="F336" s="16">
        <v>1.9629802178614502</v>
      </c>
      <c r="G336" s="16">
        <v>1.3285250277485856</v>
      </c>
      <c r="H336" s="16">
        <v>0.99458546560746974</v>
      </c>
      <c r="I336" s="16">
        <v>2.3529046076763676</v>
      </c>
      <c r="J336" s="16">
        <v>3.3356602150491477</v>
      </c>
      <c r="K336" s="16">
        <v>1.46737129</v>
      </c>
      <c r="L336" s="13">
        <v>18.925210042016261</v>
      </c>
      <c r="N336" s="36"/>
    </row>
    <row r="337" spans="1:14" x14ac:dyDescent="0.35">
      <c r="A337" s="12">
        <v>5518</v>
      </c>
      <c r="B337" s="12" t="s">
        <v>332</v>
      </c>
      <c r="C337" s="16">
        <v>1.7810544519111626</v>
      </c>
      <c r="D337" s="16">
        <v>1.4105708979993674</v>
      </c>
      <c r="E337" s="27">
        <v>0.66090843795822007</v>
      </c>
      <c r="F337" s="16">
        <v>1.9915898904419882</v>
      </c>
      <c r="G337" s="16">
        <v>0.9436121643698876</v>
      </c>
      <c r="H337" s="16">
        <v>1.413705264102179</v>
      </c>
      <c r="I337" s="16">
        <v>2.4503916421624963</v>
      </c>
      <c r="J337" s="16">
        <v>3.8156510765897118</v>
      </c>
      <c r="K337" s="16">
        <v>1.5272991199999999</v>
      </c>
      <c r="L337" s="13">
        <v>16.320389610933489</v>
      </c>
      <c r="N337" s="36"/>
    </row>
    <row r="338" spans="1:14" x14ac:dyDescent="0.35">
      <c r="A338" s="12">
        <v>5520</v>
      </c>
      <c r="B338" s="12" t="s">
        <v>333</v>
      </c>
      <c r="C338" s="16">
        <v>1.1543428226213417</v>
      </c>
      <c r="D338" s="16">
        <v>1.0288367673161434</v>
      </c>
      <c r="E338" s="27">
        <v>0.84060698288460634</v>
      </c>
      <c r="F338" s="16">
        <v>1.2072917979220323</v>
      </c>
      <c r="G338" s="16">
        <v>0.62211751939599924</v>
      </c>
      <c r="H338" s="16">
        <v>0.7708397751833348</v>
      </c>
      <c r="I338" s="16">
        <v>1.2245817996965536</v>
      </c>
      <c r="J338" s="16">
        <v>2.0277050315490341</v>
      </c>
      <c r="K338" s="16">
        <v>1.0417586400000001</v>
      </c>
      <c r="L338" s="13">
        <v>6.3915182540254136</v>
      </c>
      <c r="N338" s="36"/>
    </row>
    <row r="339" spans="1:14" x14ac:dyDescent="0.35">
      <c r="A339" s="12">
        <v>5522</v>
      </c>
      <c r="B339" s="12" t="s">
        <v>334</v>
      </c>
      <c r="C339" s="16">
        <v>1.4367952614331738</v>
      </c>
      <c r="D339" s="16">
        <v>1.0109014760226629</v>
      </c>
      <c r="E339" s="27">
        <v>0.72208460747064807</v>
      </c>
      <c r="F339" s="16">
        <v>1.4515290140009298</v>
      </c>
      <c r="G339" s="16">
        <v>0.95663241296318025</v>
      </c>
      <c r="H339" s="16">
        <v>0.88802156959556189</v>
      </c>
      <c r="I339" s="16">
        <v>1.5810661041368939</v>
      </c>
      <c r="J339" s="16">
        <v>2.5318118478818028</v>
      </c>
      <c r="K339" s="16">
        <v>1.18875343</v>
      </c>
      <c r="L339" s="13">
        <v>12.22047150466824</v>
      </c>
      <c r="N339" s="36"/>
    </row>
    <row r="340" spans="1:14" x14ac:dyDescent="0.35">
      <c r="A340" s="12">
        <v>5524</v>
      </c>
      <c r="B340" s="12" t="s">
        <v>335</v>
      </c>
      <c r="C340" s="16">
        <v>1.2000872732857635</v>
      </c>
      <c r="D340" s="16">
        <v>1.0379276788605578</v>
      </c>
      <c r="E340" s="27">
        <v>0.87630594389061656</v>
      </c>
      <c r="F340" s="16">
        <v>1.2018314329484905</v>
      </c>
      <c r="G340" s="16">
        <v>0.71796356710824227</v>
      </c>
      <c r="H340" s="16">
        <v>0.88808623428365474</v>
      </c>
      <c r="I340" s="16">
        <v>1.1046152774650277</v>
      </c>
      <c r="J340" s="16">
        <v>2.1948361030826731</v>
      </c>
      <c r="K340" s="16">
        <v>1.0665845</v>
      </c>
      <c r="L340" s="13">
        <v>12.98832764999861</v>
      </c>
      <c r="N340" s="36"/>
    </row>
    <row r="341" spans="1:14" x14ac:dyDescent="0.35">
      <c r="A341" s="12">
        <v>5526</v>
      </c>
      <c r="B341" s="12" t="s">
        <v>336</v>
      </c>
      <c r="C341" s="16">
        <v>1.1375199845404895</v>
      </c>
      <c r="D341" s="16">
        <v>1.0677467281167363</v>
      </c>
      <c r="E341" s="27">
        <v>0.84629824185592839</v>
      </c>
      <c r="F341" s="16">
        <v>1.1952652205227492</v>
      </c>
      <c r="G341" s="16">
        <v>0.74551146671687374</v>
      </c>
      <c r="H341" s="16">
        <v>1.0409520275992648</v>
      </c>
      <c r="I341" s="16">
        <v>1.2321525202008647</v>
      </c>
      <c r="J341" s="16">
        <v>1.4775684830250659</v>
      </c>
      <c r="K341" s="16">
        <v>1.0622613000000001</v>
      </c>
      <c r="L341" s="13">
        <v>5.9855937117695248</v>
      </c>
      <c r="N341" s="36"/>
    </row>
    <row r="342" spans="1:14" x14ac:dyDescent="0.35">
      <c r="A342" s="12">
        <v>5528</v>
      </c>
      <c r="B342" s="12" t="s">
        <v>337</v>
      </c>
      <c r="C342" s="16">
        <v>1.7821141122940212</v>
      </c>
      <c r="D342" s="16">
        <v>1.1153735495607358</v>
      </c>
      <c r="E342" s="27">
        <v>0.52614755147571923</v>
      </c>
      <c r="F342" s="16">
        <v>1.9736239422403457</v>
      </c>
      <c r="G342" s="16">
        <v>0.82811332920669956</v>
      </c>
      <c r="H342" s="16">
        <v>0.6676466755740369</v>
      </c>
      <c r="I342" s="16">
        <v>2.3267724198904598</v>
      </c>
      <c r="J342" s="16">
        <v>4.6633134393062727</v>
      </c>
      <c r="K342" s="16">
        <v>1.3897092099999999</v>
      </c>
      <c r="L342" s="13">
        <v>22.322408478441503</v>
      </c>
      <c r="N342" s="36"/>
    </row>
    <row r="343" spans="1:14" x14ac:dyDescent="0.35">
      <c r="A343" s="12">
        <v>5530</v>
      </c>
      <c r="B343" s="12" t="s">
        <v>338</v>
      </c>
      <c r="C343" s="16">
        <v>1.3228935442687226</v>
      </c>
      <c r="D343" s="16">
        <v>1.0800473266878599</v>
      </c>
      <c r="E343" s="27">
        <v>0.88675241415848705</v>
      </c>
      <c r="F343" s="16">
        <v>1.1881241779491483</v>
      </c>
      <c r="G343" s="16">
        <v>0.89177222337512729</v>
      </c>
      <c r="H343" s="16">
        <v>1.0354880456588953</v>
      </c>
      <c r="I343" s="16">
        <v>1.000589584046967</v>
      </c>
      <c r="J343" s="16">
        <v>1.2262031232137141</v>
      </c>
      <c r="K343" s="16">
        <v>1.12704228</v>
      </c>
      <c r="L343" s="13">
        <v>14.296087237336906</v>
      </c>
      <c r="N343" s="36"/>
    </row>
    <row r="344" spans="1:14" x14ac:dyDescent="0.35">
      <c r="A344" s="12">
        <v>5532</v>
      </c>
      <c r="B344" s="12" t="s">
        <v>339</v>
      </c>
      <c r="C344" s="16">
        <v>1.4796686784975366</v>
      </c>
      <c r="D344" s="16">
        <v>0.96004713240411932</v>
      </c>
      <c r="E344" s="27">
        <v>0.75431369292920714</v>
      </c>
      <c r="F344" s="16">
        <v>1.3182798296380787</v>
      </c>
      <c r="G344" s="16">
        <v>0.84600060912471919</v>
      </c>
      <c r="H344" s="16">
        <v>0.8706600844374025</v>
      </c>
      <c r="I344" s="16">
        <v>1.1724803838086739</v>
      </c>
      <c r="J344" s="16">
        <v>4.2068502923615139</v>
      </c>
      <c r="K344" s="16">
        <v>1.15270092</v>
      </c>
      <c r="L344" s="13">
        <v>16.548683142938899</v>
      </c>
      <c r="N344" s="36"/>
    </row>
    <row r="345" spans="1:14" x14ac:dyDescent="0.35">
      <c r="A345" s="12">
        <v>5534</v>
      </c>
      <c r="B345" s="12" t="s">
        <v>340</v>
      </c>
      <c r="C345" s="16">
        <v>1.706012672870028</v>
      </c>
      <c r="D345" s="16">
        <v>1.0259223735159915</v>
      </c>
      <c r="E345" s="27">
        <v>0.63403600193700915</v>
      </c>
      <c r="F345" s="16">
        <v>1.7253022574967951</v>
      </c>
      <c r="G345" s="16">
        <v>0.79029968345803259</v>
      </c>
      <c r="H345" s="16">
        <v>0.75437958653713499</v>
      </c>
      <c r="I345" s="16">
        <v>1.6010668278748892</v>
      </c>
      <c r="J345" s="16">
        <v>2.680180400978593</v>
      </c>
      <c r="K345" s="16">
        <v>1.2819976</v>
      </c>
      <c r="L345" s="13">
        <v>35.121458918332792</v>
      </c>
      <c r="N345" s="36"/>
    </row>
    <row r="346" spans="1:14" x14ac:dyDescent="0.35">
      <c r="A346" s="12">
        <v>5536</v>
      </c>
      <c r="B346" s="12" t="s">
        <v>341</v>
      </c>
      <c r="C346" s="16">
        <v>1.818623292379741</v>
      </c>
      <c r="D346" s="16">
        <v>0.94666991518736188</v>
      </c>
      <c r="E346" s="27">
        <v>0.7103331490131658</v>
      </c>
      <c r="F346" s="16">
        <v>1.5609223851534682</v>
      </c>
      <c r="G346" s="16">
        <v>0.72735585802430414</v>
      </c>
      <c r="H346" s="16">
        <v>0.75206473650415928</v>
      </c>
      <c r="I346" s="16">
        <v>1.4654516800194399</v>
      </c>
      <c r="J346" s="16">
        <v>3.0190250562688616</v>
      </c>
      <c r="K346" s="16">
        <v>1.29076035</v>
      </c>
      <c r="L346" s="13">
        <v>19.547458062144869</v>
      </c>
      <c r="N346" s="36"/>
    </row>
    <row r="347" spans="1:14" x14ac:dyDescent="0.35">
      <c r="A347" s="12">
        <v>5538</v>
      </c>
      <c r="B347" s="12" t="s">
        <v>342</v>
      </c>
      <c r="C347" s="16">
        <v>1.5180111300325803</v>
      </c>
      <c r="D347" s="16">
        <v>0.99578656853786307</v>
      </c>
      <c r="E347" s="27">
        <v>0.80811845470137211</v>
      </c>
      <c r="F347" s="16">
        <v>1.6989131336729617</v>
      </c>
      <c r="G347" s="16">
        <v>0.76970043376430586</v>
      </c>
      <c r="H347" s="16">
        <v>0.82855647433790625</v>
      </c>
      <c r="I347" s="16">
        <v>1.7391304033108628</v>
      </c>
      <c r="J347" s="16">
        <v>2.7536822685205182</v>
      </c>
      <c r="K347" s="16">
        <v>1.24514503</v>
      </c>
      <c r="L347" s="13">
        <v>24.455552379524306</v>
      </c>
      <c r="N347" s="36"/>
    </row>
    <row r="348" spans="1:14" x14ac:dyDescent="0.35">
      <c r="A348" s="12">
        <v>5540</v>
      </c>
      <c r="B348" s="12" t="s">
        <v>343</v>
      </c>
      <c r="C348" s="16">
        <v>1.6452368927839447</v>
      </c>
      <c r="D348" s="16">
        <v>0.98043259626619339</v>
      </c>
      <c r="E348" s="27">
        <v>0.60437001589474471</v>
      </c>
      <c r="F348" s="16">
        <v>1.6313927016682941</v>
      </c>
      <c r="G348" s="16">
        <v>0.80668535629735671</v>
      </c>
      <c r="H348" s="16">
        <v>0.88571382328847426</v>
      </c>
      <c r="I348" s="16">
        <v>1.6778866493095428</v>
      </c>
      <c r="J348" s="16">
        <v>3.9937945386483111</v>
      </c>
      <c r="K348" s="16">
        <v>1.2526269299999999</v>
      </c>
      <c r="L348" s="13">
        <v>18.452719240132865</v>
      </c>
      <c r="N348" s="36"/>
    </row>
    <row r="349" spans="1:14" x14ac:dyDescent="0.35">
      <c r="A349" s="12">
        <v>5542</v>
      </c>
      <c r="B349" s="12" t="s">
        <v>344</v>
      </c>
      <c r="C349" s="16">
        <v>1.361779024385986</v>
      </c>
      <c r="D349" s="16">
        <v>1.1439971637591633</v>
      </c>
      <c r="E349" s="27">
        <v>0.84291329922716107</v>
      </c>
      <c r="F349" s="16">
        <v>1.3688560208966833</v>
      </c>
      <c r="G349" s="16">
        <v>1.0924914241307206</v>
      </c>
      <c r="H349" s="16">
        <v>0.90797918018468404</v>
      </c>
      <c r="I349" s="16">
        <v>1.467270242388973</v>
      </c>
      <c r="J349" s="16">
        <v>0.63164206655171096</v>
      </c>
      <c r="K349" s="16">
        <v>1.20265982</v>
      </c>
      <c r="L349" s="13">
        <v>11.789590156962731</v>
      </c>
      <c r="N349" s="36"/>
    </row>
    <row r="350" spans="1:14" x14ac:dyDescent="0.35">
      <c r="A350" s="12">
        <v>5544</v>
      </c>
      <c r="B350" s="12" t="s">
        <v>345</v>
      </c>
      <c r="C350" s="16">
        <v>1.3243398579319354</v>
      </c>
      <c r="D350" s="16">
        <v>1.0749488521859607</v>
      </c>
      <c r="E350" s="27">
        <v>0.8228812485713819</v>
      </c>
      <c r="F350" s="16">
        <v>1.2236375438110381</v>
      </c>
      <c r="G350" s="16">
        <v>0.79961398986639642</v>
      </c>
      <c r="H350" s="16">
        <v>0.9746280187438926</v>
      </c>
      <c r="I350" s="16">
        <v>1.1886583594543794</v>
      </c>
      <c r="J350" s="16">
        <v>2.3909385911183856</v>
      </c>
      <c r="K350" s="16">
        <v>1.12818902</v>
      </c>
      <c r="L350" s="13">
        <v>8.8946661197824142</v>
      </c>
      <c r="N350" s="36"/>
    </row>
    <row r="351" spans="1:14" x14ac:dyDescent="0.35">
      <c r="A351" s="12">
        <v>5546</v>
      </c>
      <c r="B351" s="12" t="s">
        <v>346</v>
      </c>
      <c r="C351" s="16">
        <v>2.0770591694532508</v>
      </c>
      <c r="D351" s="16">
        <v>1.1083680313562319</v>
      </c>
      <c r="E351" s="27">
        <v>0.58596449046261823</v>
      </c>
      <c r="F351" s="16">
        <v>2.0190189378113934</v>
      </c>
      <c r="G351" s="16">
        <v>1.0166414003384012</v>
      </c>
      <c r="H351" s="16">
        <v>0.9598592187796573</v>
      </c>
      <c r="I351" s="16">
        <v>2.2637841903461866</v>
      </c>
      <c r="J351" s="16">
        <v>4.2822052725991568</v>
      </c>
      <c r="K351" s="16">
        <v>1.52317159</v>
      </c>
      <c r="L351" s="13">
        <v>24.67766905562894</v>
      </c>
      <c r="N351" s="36"/>
    </row>
    <row r="352" spans="1:14" x14ac:dyDescent="0.35">
      <c r="A352" s="12">
        <v>5601</v>
      </c>
      <c r="B352" s="12" t="s">
        <v>347</v>
      </c>
      <c r="C352" s="16">
        <v>0.95884356102282942</v>
      </c>
      <c r="D352" s="16">
        <v>1.0964777162396981</v>
      </c>
      <c r="E352" s="27">
        <v>1.1314945559240215</v>
      </c>
      <c r="F352" s="16">
        <v>1.0009797694960723</v>
      </c>
      <c r="G352" s="16">
        <v>0.82787822993725579</v>
      </c>
      <c r="H352" s="16">
        <v>1.1246129907142615</v>
      </c>
      <c r="I352" s="16">
        <v>0.97285961112545916</v>
      </c>
      <c r="J352" s="16">
        <v>0.84686026653847424</v>
      </c>
      <c r="K352" s="16">
        <v>1.0226035899999999</v>
      </c>
      <c r="L352" s="13">
        <v>2.7065807844146548</v>
      </c>
      <c r="N352" s="36"/>
    </row>
    <row r="353" spans="1:14" x14ac:dyDescent="0.35">
      <c r="A353" s="12">
        <v>5603</v>
      </c>
      <c r="B353" s="12" t="s">
        <v>348</v>
      </c>
      <c r="C353" s="16">
        <v>1.0784553387159692</v>
      </c>
      <c r="D353" s="16">
        <v>1.0092929291959876</v>
      </c>
      <c r="E353" s="27">
        <v>0.93417896401377987</v>
      </c>
      <c r="F353" s="16">
        <v>1.023666965131262</v>
      </c>
      <c r="G353" s="16">
        <v>1.055163570203987</v>
      </c>
      <c r="H353" s="16">
        <v>1.0648850656586826</v>
      </c>
      <c r="I353" s="16">
        <v>1.0059461652779862</v>
      </c>
      <c r="J353" s="16">
        <v>0.39276139015849754</v>
      </c>
      <c r="K353" s="16">
        <v>1.02680785</v>
      </c>
      <c r="L353" s="13">
        <v>6.6568892296277227</v>
      </c>
      <c r="N353" s="36"/>
    </row>
    <row r="354" spans="1:14" x14ac:dyDescent="0.35">
      <c r="A354" s="12">
        <v>5605</v>
      </c>
      <c r="B354" s="12" t="s">
        <v>349</v>
      </c>
      <c r="C354" s="16">
        <v>1.0531287268799794</v>
      </c>
      <c r="D354" s="16">
        <v>0.91857512639613581</v>
      </c>
      <c r="E354" s="27">
        <v>0.91032612813690428</v>
      </c>
      <c r="F354" s="16">
        <v>1.0870058094923343</v>
      </c>
      <c r="G354" s="16">
        <v>0.92401634054855308</v>
      </c>
      <c r="H354" s="16">
        <v>0.94153948013959499</v>
      </c>
      <c r="I354" s="16">
        <v>1.0245981666268766</v>
      </c>
      <c r="J354" s="16">
        <v>0.78153638612601872</v>
      </c>
      <c r="K354" s="16">
        <v>0.98656365999999995</v>
      </c>
      <c r="L354" s="13">
        <v>9.360540267537317</v>
      </c>
      <c r="N354" s="36"/>
    </row>
    <row r="355" spans="1:14" x14ac:dyDescent="0.35">
      <c r="A355" s="12">
        <v>5607</v>
      </c>
      <c r="B355" s="12" t="s">
        <v>350</v>
      </c>
      <c r="C355" s="16">
        <v>1.1196092316437352</v>
      </c>
      <c r="D355" s="16">
        <v>0.8931509038267369</v>
      </c>
      <c r="E355" s="27">
        <v>0.87743118702144096</v>
      </c>
      <c r="F355" s="16">
        <v>1.0580730655932473</v>
      </c>
      <c r="G355" s="16">
        <v>1.0697703177401836</v>
      </c>
      <c r="H355" s="16">
        <v>0.94996936473737437</v>
      </c>
      <c r="I355" s="16">
        <v>1.084266364156703</v>
      </c>
      <c r="J355" s="16">
        <v>0.74856797281300513</v>
      </c>
      <c r="K355" s="16">
        <v>1.00992276</v>
      </c>
      <c r="L355" s="13">
        <v>1.7298065309975073</v>
      </c>
      <c r="N355" s="36"/>
    </row>
    <row r="356" spans="1:14" x14ac:dyDescent="0.35">
      <c r="A356" s="12">
        <v>5610</v>
      </c>
      <c r="B356" s="12" t="s">
        <v>351</v>
      </c>
      <c r="C356" s="16">
        <v>1.2689580625374792</v>
      </c>
      <c r="D356" s="16">
        <v>0.89041352693523623</v>
      </c>
      <c r="E356" s="27">
        <v>0.85269625766957091</v>
      </c>
      <c r="F356" s="16">
        <v>1.3807005736555362</v>
      </c>
      <c r="G356" s="16">
        <v>0.8892572880682359</v>
      </c>
      <c r="H356" s="16">
        <v>1.0857568958890178</v>
      </c>
      <c r="I356" s="16">
        <v>1.5160164604486841</v>
      </c>
      <c r="J356" s="16">
        <v>3.1644006218762719</v>
      </c>
      <c r="K356" s="16">
        <v>1.1154052299999999</v>
      </c>
      <c r="L356" s="13">
        <v>9.1237936236666428</v>
      </c>
      <c r="N356" s="36"/>
    </row>
    <row r="357" spans="1:14" x14ac:dyDescent="0.35">
      <c r="A357" s="12">
        <v>5612</v>
      </c>
      <c r="B357" s="12" t="s">
        <v>352</v>
      </c>
      <c r="C357" s="16">
        <v>1.2801906715722304</v>
      </c>
      <c r="D357" s="16">
        <v>1.1874357942110452</v>
      </c>
      <c r="E357" s="27">
        <v>0.97698653883532227</v>
      </c>
      <c r="F357" s="16">
        <v>1.4086296262302109</v>
      </c>
      <c r="G357" s="16">
        <v>0.87238223983960972</v>
      </c>
      <c r="H357" s="16">
        <v>1.1272506546518133</v>
      </c>
      <c r="I357" s="16">
        <v>1.4632137673814181</v>
      </c>
      <c r="J357" s="16">
        <v>3.2606358548408236</v>
      </c>
      <c r="K357" s="16">
        <v>1.2092618100000001</v>
      </c>
      <c r="L357" s="13">
        <v>11.132647715636267</v>
      </c>
      <c r="N357" s="36"/>
    </row>
    <row r="358" spans="1:14" x14ac:dyDescent="0.35">
      <c r="A358" s="12">
        <v>5614</v>
      </c>
      <c r="B358" s="12" t="s">
        <v>353</v>
      </c>
      <c r="C358" s="16">
        <v>2.0279181423830943</v>
      </c>
      <c r="D358" s="16">
        <v>1.1900841002722085</v>
      </c>
      <c r="E358" s="27">
        <v>0.60824628401207503</v>
      </c>
      <c r="F358" s="16">
        <v>2.569912572153207</v>
      </c>
      <c r="G358" s="16">
        <v>1.0313962797571143</v>
      </c>
      <c r="H358" s="16">
        <v>0.70666397203218956</v>
      </c>
      <c r="I358" s="16">
        <v>2.703285515122821</v>
      </c>
      <c r="J358" s="16">
        <v>1.4695181927894818</v>
      </c>
      <c r="K358" s="16">
        <v>1.5859599900000001</v>
      </c>
      <c r="L358" s="13">
        <v>71.723980782626313</v>
      </c>
      <c r="N358" s="36"/>
    </row>
    <row r="359" spans="1:14" x14ac:dyDescent="0.35">
      <c r="A359" s="12">
        <v>5616</v>
      </c>
      <c r="B359" s="12" t="s">
        <v>354</v>
      </c>
      <c r="C359" s="16">
        <v>1.4714458965536394</v>
      </c>
      <c r="D359" s="16">
        <v>1.1312288297118631</v>
      </c>
      <c r="E359" s="27">
        <v>0.72016233933996732</v>
      </c>
      <c r="F359" s="16">
        <v>2.0046580614553342</v>
      </c>
      <c r="G359" s="16">
        <v>1.7208272482843874</v>
      </c>
      <c r="H359" s="16">
        <v>1.1189584296723845</v>
      </c>
      <c r="I359" s="16">
        <v>2.506663720693147</v>
      </c>
      <c r="J359" s="16">
        <v>0.90734219996303134</v>
      </c>
      <c r="K359" s="16">
        <v>1.3868096700000001</v>
      </c>
      <c r="L359" s="13">
        <v>19.1331796859522</v>
      </c>
      <c r="N359" s="36"/>
    </row>
    <row r="360" spans="1:14" x14ac:dyDescent="0.35">
      <c r="A360" s="12">
        <v>5618</v>
      </c>
      <c r="B360" s="12" t="s">
        <v>355</v>
      </c>
      <c r="C360" s="16">
        <v>1.5652387653856914</v>
      </c>
      <c r="D360" s="16">
        <v>1.0071284575323876</v>
      </c>
      <c r="E360" s="27">
        <v>0.59281107376964304</v>
      </c>
      <c r="F360" s="16">
        <v>1.9563324866086345</v>
      </c>
      <c r="G360" s="16">
        <v>1.0422708430569754</v>
      </c>
      <c r="H360" s="16">
        <v>0.86040553259962838</v>
      </c>
      <c r="I360" s="16">
        <v>2.2931137139001554</v>
      </c>
      <c r="J360" s="16">
        <v>1.8175463634346616</v>
      </c>
      <c r="K360" s="16">
        <v>1.3059826999999999</v>
      </c>
      <c r="L360" s="13">
        <v>28.799225672519242</v>
      </c>
      <c r="N360" s="36"/>
    </row>
    <row r="361" spans="1:14" x14ac:dyDescent="0.35">
      <c r="A361" s="12">
        <v>5620</v>
      </c>
      <c r="B361" s="12" t="s">
        <v>356</v>
      </c>
      <c r="C361" s="16">
        <v>1.3678151104794487</v>
      </c>
      <c r="D361" s="16">
        <v>0.80219154029476014</v>
      </c>
      <c r="E361" s="27">
        <v>0.70600803811101387</v>
      </c>
      <c r="F361" s="16">
        <v>1.2940567793470719</v>
      </c>
      <c r="G361" s="16">
        <v>1.2799849415376805</v>
      </c>
      <c r="H361" s="16">
        <v>0.9860929966923434</v>
      </c>
      <c r="I361" s="16">
        <v>1.4326727136860151</v>
      </c>
      <c r="J361" s="16">
        <v>0.26005344451935858</v>
      </c>
      <c r="K361" s="16">
        <v>1.10561336</v>
      </c>
      <c r="L361" s="13">
        <v>3.9251219797079102</v>
      </c>
      <c r="N361" s="36"/>
    </row>
    <row r="362" spans="1:14" x14ac:dyDescent="0.35">
      <c r="A362" s="12">
        <v>5622</v>
      </c>
      <c r="B362" s="12" t="s">
        <v>357</v>
      </c>
      <c r="C362" s="16">
        <v>1.2548933564334146</v>
      </c>
      <c r="D362" s="16">
        <v>0.93310855816832883</v>
      </c>
      <c r="E362" s="27">
        <v>0.80923427413054294</v>
      </c>
      <c r="F362" s="16">
        <v>1.3284258676927141</v>
      </c>
      <c r="G362" s="16">
        <v>0.94957219432127471</v>
      </c>
      <c r="H362" s="16">
        <v>0.94922025397701315</v>
      </c>
      <c r="I362" s="16">
        <v>1.3087885656071774</v>
      </c>
      <c r="J362" s="16">
        <v>2.5653875824734218</v>
      </c>
      <c r="K362" s="16">
        <v>1.0906820699999999</v>
      </c>
      <c r="L362" s="13">
        <v>16.243228749072841</v>
      </c>
      <c r="N362" s="36"/>
    </row>
    <row r="363" spans="1:14" x14ac:dyDescent="0.35">
      <c r="A363" s="12">
        <v>5624</v>
      </c>
      <c r="B363" s="12" t="s">
        <v>358</v>
      </c>
      <c r="C363" s="16">
        <v>1.6742839158378728</v>
      </c>
      <c r="D363" s="16">
        <v>1.1668800839795637</v>
      </c>
      <c r="E363" s="27">
        <v>0.66559495623448806</v>
      </c>
      <c r="F363" s="16">
        <v>2.0105597004494502</v>
      </c>
      <c r="G363" s="16">
        <v>1.2147078625656886</v>
      </c>
      <c r="H363" s="16">
        <v>1.0111081121084915</v>
      </c>
      <c r="I363" s="16">
        <v>2.1675156772412545</v>
      </c>
      <c r="J363" s="16">
        <v>3.0879916016525204</v>
      </c>
      <c r="K363" s="16">
        <v>1.4069232700000001</v>
      </c>
      <c r="L363" s="13">
        <v>38.081289529429341</v>
      </c>
      <c r="N363" s="36"/>
    </row>
    <row r="364" spans="1:14" x14ac:dyDescent="0.35">
      <c r="A364" s="12">
        <v>5626</v>
      </c>
      <c r="B364" s="12" t="s">
        <v>359</v>
      </c>
      <c r="C364" s="16">
        <v>1.423407925220447</v>
      </c>
      <c r="D364" s="16">
        <v>1.1332613968545415</v>
      </c>
      <c r="E364" s="27">
        <v>0.70153661371034082</v>
      </c>
      <c r="F364" s="16">
        <v>1.9759251874084931</v>
      </c>
      <c r="G364" s="16">
        <v>1.5479687395332877</v>
      </c>
      <c r="H364" s="16">
        <v>1.181248934412265</v>
      </c>
      <c r="I364" s="16">
        <v>2.3440797156623758</v>
      </c>
      <c r="J364" s="16">
        <v>1.6759609068621129</v>
      </c>
      <c r="K364" s="16">
        <v>1.3473300100000001</v>
      </c>
      <c r="L364" s="13">
        <v>29.740737360330968</v>
      </c>
      <c r="N364" s="36"/>
    </row>
    <row r="365" spans="1:14" x14ac:dyDescent="0.35">
      <c r="A365" s="12">
        <v>5628</v>
      </c>
      <c r="B365" s="12" t="s">
        <v>360</v>
      </c>
      <c r="C365" s="16">
        <v>1.5587020421689879</v>
      </c>
      <c r="D365" s="16">
        <v>0.97659266246003773</v>
      </c>
      <c r="E365" s="27">
        <v>0.8136872164874005</v>
      </c>
      <c r="F365" s="16">
        <v>1.5092825011847557</v>
      </c>
      <c r="G365" s="16">
        <v>0.89662619189973602</v>
      </c>
      <c r="H365" s="16">
        <v>0.74644360883324923</v>
      </c>
      <c r="I365" s="16">
        <v>1.4606688603922127</v>
      </c>
      <c r="J365" s="16">
        <v>4.7324183632107779</v>
      </c>
      <c r="K365" s="16">
        <v>1.2286580499999999</v>
      </c>
      <c r="L365" s="13">
        <v>22.061776056947565</v>
      </c>
      <c r="N365" s="36"/>
    </row>
    <row r="366" spans="1:14" x14ac:dyDescent="0.35">
      <c r="A366" s="12">
        <v>5630</v>
      </c>
      <c r="B366" s="12" t="s">
        <v>361</v>
      </c>
      <c r="C366" s="16">
        <v>1.4477411199973447</v>
      </c>
      <c r="D366" s="16">
        <v>0.90440315224041901</v>
      </c>
      <c r="E366" s="27">
        <v>0.71888502804810916</v>
      </c>
      <c r="F366" s="16">
        <v>1.9583708806597822</v>
      </c>
      <c r="G366" s="16">
        <v>0.99125054601663765</v>
      </c>
      <c r="H366" s="16">
        <v>0.71418589118082298</v>
      </c>
      <c r="I366" s="16">
        <v>2.6036058568709572</v>
      </c>
      <c r="J366" s="16">
        <v>1.1481300571314885</v>
      </c>
      <c r="K366" s="16">
        <v>1.2729328600000001</v>
      </c>
      <c r="L366" s="13">
        <v>16.574727376711962</v>
      </c>
      <c r="N366" s="36"/>
    </row>
    <row r="367" spans="1:14" x14ac:dyDescent="0.35">
      <c r="A367" s="12">
        <v>5632</v>
      </c>
      <c r="B367" s="12" t="s">
        <v>362</v>
      </c>
      <c r="C367" s="16">
        <v>1.1268142925033204</v>
      </c>
      <c r="D367" s="16">
        <v>0.88218993601179219</v>
      </c>
      <c r="E367" s="27">
        <v>0.90309338141523188</v>
      </c>
      <c r="F367" s="16">
        <v>1.3385401251516988</v>
      </c>
      <c r="G367" s="16">
        <v>1.1662839762946478</v>
      </c>
      <c r="H367" s="16">
        <v>1.0128967615861799</v>
      </c>
      <c r="I367" s="16">
        <v>1.6450570693715809</v>
      </c>
      <c r="J367" s="16">
        <v>0.54389748612862709</v>
      </c>
      <c r="K367" s="16">
        <v>1.0840719299999999</v>
      </c>
      <c r="L367" s="13">
        <v>5.3539567033949425</v>
      </c>
      <c r="N367" s="36"/>
    </row>
    <row r="368" spans="1:14" x14ac:dyDescent="0.35">
      <c r="A368" s="12">
        <v>5634</v>
      </c>
      <c r="B368" s="12" t="s">
        <v>363</v>
      </c>
      <c r="C368" s="16">
        <v>1.4482681116475373</v>
      </c>
      <c r="D368" s="16">
        <v>0.8791186987966384</v>
      </c>
      <c r="E368" s="27">
        <v>0.53096958799688232</v>
      </c>
      <c r="F368" s="16">
        <v>1.4489346214503944</v>
      </c>
      <c r="G368" s="16">
        <v>1.1477862667458247</v>
      </c>
      <c r="H368" s="16">
        <v>1.0975362068495631</v>
      </c>
      <c r="I368" s="16">
        <v>1.6890516328219829</v>
      </c>
      <c r="J368" s="16">
        <v>0.54074463613190515</v>
      </c>
      <c r="K368" s="16">
        <v>1.15428463</v>
      </c>
      <c r="L368" s="13">
        <v>5.6764384555062861</v>
      </c>
      <c r="N368" s="36"/>
    </row>
    <row r="369" spans="1:14" x14ac:dyDescent="0.35">
      <c r="A369" s="12">
        <v>5636</v>
      </c>
      <c r="B369" s="12" t="s">
        <v>364</v>
      </c>
      <c r="C369" s="16">
        <v>1.7405712033319796</v>
      </c>
      <c r="D369" s="16">
        <v>1.2396484712477958</v>
      </c>
      <c r="E369" s="27">
        <v>0.67219513434230449</v>
      </c>
      <c r="F369" s="16">
        <v>2.1529618321329687</v>
      </c>
      <c r="G369" s="16">
        <v>0.85722108483180792</v>
      </c>
      <c r="H369" s="16">
        <v>0.7092816133491805</v>
      </c>
      <c r="I369" s="16">
        <v>2.6532531046613137</v>
      </c>
      <c r="J369" s="16">
        <v>4.976628905469406</v>
      </c>
      <c r="K369" s="16">
        <v>1.4690907499999999</v>
      </c>
      <c r="L369" s="13">
        <v>25.140675650221965</v>
      </c>
      <c r="N369" s="36"/>
    </row>
    <row r="370" spans="1:14" x14ac:dyDescent="0.35">
      <c r="A370" s="12"/>
      <c r="B370" s="13"/>
      <c r="C370" s="16"/>
      <c r="D370" s="16"/>
      <c r="E370" s="27"/>
      <c r="F370" s="16"/>
      <c r="G370" s="16"/>
      <c r="H370" s="16"/>
      <c r="I370" s="16"/>
      <c r="J370" s="16"/>
      <c r="K370" s="16"/>
      <c r="L370" s="13"/>
    </row>
    <row r="371" spans="1:14" x14ac:dyDescent="0.35">
      <c r="A371" s="12"/>
      <c r="B371" s="13"/>
      <c r="C371" s="16"/>
      <c r="D371" s="16"/>
      <c r="E371" s="27"/>
      <c r="F371" s="16"/>
      <c r="G371" s="16"/>
      <c r="H371" s="16"/>
      <c r="I371" s="16"/>
      <c r="J371" s="16"/>
      <c r="K371" s="16"/>
      <c r="L371" s="13"/>
    </row>
    <row r="372" spans="1:14" x14ac:dyDescent="0.35">
      <c r="A372" s="19"/>
      <c r="B372" s="2" t="s">
        <v>3</v>
      </c>
      <c r="C372" s="16">
        <v>1</v>
      </c>
      <c r="D372" s="20">
        <v>1</v>
      </c>
      <c r="E372" s="28">
        <v>1</v>
      </c>
      <c r="F372" s="20">
        <v>1</v>
      </c>
      <c r="G372" s="20">
        <v>0.99999999999999989</v>
      </c>
      <c r="H372" s="20">
        <v>0.99999999999999989</v>
      </c>
      <c r="I372" s="20">
        <v>1</v>
      </c>
      <c r="J372" s="20">
        <v>1</v>
      </c>
      <c r="K372" s="20"/>
      <c r="L372" s="33">
        <v>0</v>
      </c>
    </row>
    <row r="373" spans="1:14" x14ac:dyDescent="0.35">
      <c r="C373" s="16"/>
      <c r="D373" s="16"/>
      <c r="E373" s="29"/>
      <c r="F373" s="16"/>
      <c r="G373" s="16"/>
      <c r="H373" s="16"/>
      <c r="I373" s="16"/>
      <c r="J373" s="16"/>
      <c r="K373" s="16"/>
      <c r="L373" s="13"/>
    </row>
    <row r="374" spans="1:14" x14ac:dyDescent="0.35">
      <c r="C374" s="16"/>
      <c r="E374" s="29"/>
      <c r="F374" s="16"/>
      <c r="G374" s="16"/>
      <c r="H374" s="16"/>
      <c r="J374" s="16"/>
      <c r="K374" s="16"/>
    </row>
    <row r="375" spans="1:14" x14ac:dyDescent="0.35">
      <c r="C375" s="16"/>
      <c r="E375" s="29"/>
      <c r="F375" s="16"/>
      <c r="G375" s="16"/>
      <c r="H375" s="16"/>
      <c r="J375" s="16"/>
      <c r="K375" s="16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6B4A6-096E-4636-8F73-9629FFEEE94E}">
  <dimension ref="A1:V376"/>
  <sheetViews>
    <sheetView workbookViewId="0">
      <selection activeCell="C372" sqref="C372:J372"/>
    </sheetView>
  </sheetViews>
  <sheetFormatPr baseColWidth="10" defaultRowHeight="14.5" x14ac:dyDescent="0.35"/>
  <cols>
    <col min="1" max="1" width="5.26953125" style="3" customWidth="1"/>
    <col min="2" max="2" width="24.54296875" style="3" customWidth="1"/>
    <col min="3" max="3" width="15.81640625" style="3" bestFit="1" customWidth="1"/>
    <col min="4" max="4" width="12.7265625" style="3" bestFit="1" customWidth="1"/>
    <col min="5" max="5" width="13" bestFit="1" customWidth="1"/>
    <col min="6" max="7" width="15.81640625" style="3" bestFit="1" customWidth="1"/>
    <col min="8" max="8" width="12.7265625" style="3" bestFit="1" customWidth="1"/>
    <col min="9" max="9" width="15.81640625" style="3" bestFit="1" customWidth="1"/>
    <col min="10" max="10" width="15.81640625" style="3" customWidth="1"/>
    <col min="11" max="13" width="27.7265625" style="3" customWidth="1"/>
    <col min="14" max="14" width="21" style="3" customWidth="1"/>
    <col min="15" max="15" width="23.1796875" customWidth="1"/>
  </cols>
  <sheetData>
    <row r="1" spans="1:22" x14ac:dyDescent="0.35">
      <c r="A1" s="1" t="s">
        <v>0</v>
      </c>
      <c r="B1" s="1"/>
      <c r="C1" s="2"/>
      <c r="D1" s="2"/>
      <c r="E1" s="21"/>
      <c r="F1" s="2"/>
      <c r="G1" s="2"/>
      <c r="H1" s="2"/>
      <c r="I1" s="2"/>
      <c r="J1" s="2"/>
      <c r="K1" s="2"/>
      <c r="L1" s="2"/>
      <c r="M1" s="2"/>
      <c r="N1" s="13"/>
    </row>
    <row r="2" spans="1:22" x14ac:dyDescent="0.35">
      <c r="A2" s="1" t="s">
        <v>9</v>
      </c>
      <c r="C2" s="4"/>
      <c r="D2" s="4"/>
      <c r="E2" s="22"/>
      <c r="F2" s="4"/>
      <c r="G2" s="4"/>
      <c r="H2" s="4"/>
      <c r="I2" s="4"/>
      <c r="J2" s="4"/>
      <c r="K2" s="4"/>
      <c r="L2" s="4"/>
      <c r="M2" s="4"/>
    </row>
    <row r="3" spans="1:22" x14ac:dyDescent="0.35">
      <c r="A3" s="1"/>
      <c r="B3" s="1"/>
      <c r="C3" s="4"/>
      <c r="D3" s="4"/>
      <c r="E3" s="22"/>
      <c r="F3" s="4"/>
      <c r="G3" s="4"/>
      <c r="H3" s="4"/>
      <c r="I3" s="4"/>
      <c r="J3" s="4"/>
      <c r="K3" s="4"/>
      <c r="L3" s="4"/>
      <c r="M3" s="4"/>
    </row>
    <row r="4" spans="1:22" x14ac:dyDescent="0.35">
      <c r="A4" s="1"/>
      <c r="B4" s="1" t="s">
        <v>389</v>
      </c>
      <c r="C4" s="5">
        <f>+'Delkostnadsnøkler 2024'!C4</f>
        <v>23409.409604300461</v>
      </c>
      <c r="D4" s="5">
        <f>+'Delkostnadsnøkler 2024'!D4</f>
        <v>15637.106319572878</v>
      </c>
      <c r="E4" s="5">
        <f>+'Delkostnadsnøkler 2024'!E4</f>
        <v>10173.408926698183</v>
      </c>
      <c r="F4" s="5">
        <f>+'Delkostnadsnøkler 2024'!F4</f>
        <v>4364.8643383581257</v>
      </c>
      <c r="G4" s="5">
        <f>+'Delkostnadsnøkler 2024'!G4</f>
        <v>3459.1119159170489</v>
      </c>
      <c r="H4" s="5">
        <f>+'Delkostnadsnøkler 2024'!H4</f>
        <v>2641.5828694586698</v>
      </c>
      <c r="I4" s="5">
        <f>+'Delkostnadsnøkler 2024'!I4+'Delkostnadsnøkler 2024'!J4</f>
        <v>5207.1121473146259</v>
      </c>
      <c r="J4" s="5">
        <f>SUM(C4:I4)</f>
        <v>64892.596121619987</v>
      </c>
      <c r="K4" s="5"/>
      <c r="L4" s="5"/>
      <c r="M4" s="5"/>
    </row>
    <row r="5" spans="1:22" x14ac:dyDescent="0.35">
      <c r="A5" s="1"/>
      <c r="B5" s="1" t="s">
        <v>375</v>
      </c>
      <c r="C5" s="5">
        <f>+C4</f>
        <v>23409.409604300461</v>
      </c>
      <c r="D5" s="5">
        <v>15289.981759081475</v>
      </c>
      <c r="E5" s="23">
        <f>+E4</f>
        <v>10173.408926698183</v>
      </c>
      <c r="F5" s="5">
        <f>+F4</f>
        <v>4364.8643383581257</v>
      </c>
      <c r="G5" s="5">
        <v>4279.3784099447912</v>
      </c>
      <c r="H5" s="5">
        <f>+H4</f>
        <v>2641.5828694586698</v>
      </c>
      <c r="I5" s="5">
        <f>+I4</f>
        <v>5207.1121473146259</v>
      </c>
      <c r="J5" s="5">
        <f>SUM(C5:I5)</f>
        <v>65365.738055156333</v>
      </c>
      <c r="K5" s="5"/>
      <c r="L5" s="5"/>
      <c r="M5" s="5"/>
    </row>
    <row r="6" spans="1:22" x14ac:dyDescent="0.35">
      <c r="A6" s="6"/>
      <c r="B6" s="7"/>
      <c r="C6" s="8"/>
      <c r="D6" s="8"/>
      <c r="E6" s="24"/>
      <c r="F6" s="8"/>
      <c r="G6" s="8"/>
      <c r="H6" s="8"/>
      <c r="I6" s="8"/>
      <c r="J6" s="8"/>
      <c r="K6" s="8"/>
      <c r="L6" s="8"/>
      <c r="M6" s="8"/>
      <c r="N6" s="49"/>
      <c r="O6" s="50"/>
    </row>
    <row r="7" spans="1:22" x14ac:dyDescent="0.35">
      <c r="A7" s="9">
        <v>1</v>
      </c>
      <c r="B7" s="9">
        <v>2</v>
      </c>
      <c r="C7" s="9">
        <f>+B7+1</f>
        <v>3</v>
      </c>
      <c r="D7" s="9">
        <f t="shared" ref="D7:O7" si="0">+C7+1</f>
        <v>4</v>
      </c>
      <c r="E7" s="9">
        <f t="shared" si="0"/>
        <v>5</v>
      </c>
      <c r="F7" s="9">
        <f t="shared" si="0"/>
        <v>6</v>
      </c>
      <c r="G7" s="9">
        <f t="shared" si="0"/>
        <v>7</v>
      </c>
      <c r="H7" s="9">
        <f t="shared" si="0"/>
        <v>8</v>
      </c>
      <c r="I7" s="9">
        <f t="shared" si="0"/>
        <v>9</v>
      </c>
      <c r="J7" s="9">
        <f t="shared" si="0"/>
        <v>10</v>
      </c>
      <c r="K7" s="9">
        <f t="shared" si="0"/>
        <v>11</v>
      </c>
      <c r="L7" s="9">
        <f t="shared" si="0"/>
        <v>12</v>
      </c>
      <c r="M7" s="9">
        <f t="shared" si="0"/>
        <v>13</v>
      </c>
      <c r="N7" s="9">
        <f t="shared" si="0"/>
        <v>14</v>
      </c>
      <c r="O7" s="9">
        <f t="shared" si="0"/>
        <v>15</v>
      </c>
    </row>
    <row r="8" spans="1:22" x14ac:dyDescent="0.35">
      <c r="A8" s="10"/>
      <c r="B8" s="1"/>
      <c r="C8" s="11"/>
      <c r="D8" s="11"/>
      <c r="E8" s="25"/>
      <c r="F8" s="11"/>
      <c r="G8" s="11"/>
      <c r="H8" s="11"/>
      <c r="I8" s="11"/>
      <c r="J8" s="11"/>
      <c r="K8" s="11" t="s">
        <v>376</v>
      </c>
      <c r="L8" s="11" t="s">
        <v>378</v>
      </c>
      <c r="M8" s="11" t="s">
        <v>386</v>
      </c>
      <c r="N8" s="34" t="s">
        <v>391</v>
      </c>
      <c r="O8" s="34" t="s">
        <v>396</v>
      </c>
    </row>
    <row r="9" spans="1:22" x14ac:dyDescent="0.35">
      <c r="A9" s="10"/>
      <c r="B9" s="1"/>
      <c r="C9" s="11" t="s">
        <v>4</v>
      </c>
      <c r="D9" s="11" t="s">
        <v>5</v>
      </c>
      <c r="E9" s="25" t="s">
        <v>6</v>
      </c>
      <c r="F9" s="11" t="s">
        <v>7</v>
      </c>
      <c r="G9" s="11" t="s">
        <v>8</v>
      </c>
      <c r="H9" s="11" t="s">
        <v>365</v>
      </c>
      <c r="I9" s="11" t="s">
        <v>366</v>
      </c>
      <c r="J9" s="11" t="s">
        <v>385</v>
      </c>
      <c r="K9" s="11" t="s">
        <v>377</v>
      </c>
      <c r="L9" s="11" t="s">
        <v>379</v>
      </c>
      <c r="M9" s="11" t="s">
        <v>387</v>
      </c>
      <c r="N9" s="34" t="s">
        <v>392</v>
      </c>
      <c r="O9" s="34" t="s">
        <v>397</v>
      </c>
    </row>
    <row r="10" spans="1:22" x14ac:dyDescent="0.35">
      <c r="A10" s="12" t="s">
        <v>1</v>
      </c>
      <c r="B10" s="13" t="s">
        <v>2</v>
      </c>
      <c r="C10" s="11"/>
      <c r="D10" s="11"/>
      <c r="E10" s="25"/>
      <c r="F10" s="11"/>
      <c r="G10" s="11"/>
      <c r="H10" s="11"/>
      <c r="I10" s="11" t="s">
        <v>374</v>
      </c>
      <c r="J10" s="11"/>
      <c r="K10" s="11"/>
      <c r="L10" s="11"/>
      <c r="M10" s="11"/>
      <c r="N10" s="31" t="s">
        <v>393</v>
      </c>
      <c r="O10" s="31" t="s">
        <v>398</v>
      </c>
    </row>
    <row r="11" spans="1:22" x14ac:dyDescent="0.35">
      <c r="A11" s="12"/>
      <c r="B11" s="13"/>
      <c r="C11" s="11"/>
      <c r="D11" s="11"/>
      <c r="E11" s="25"/>
      <c r="F11" s="11"/>
      <c r="G11" s="11"/>
      <c r="H11" s="11"/>
      <c r="I11" s="11"/>
      <c r="J11" s="11"/>
      <c r="K11" s="11"/>
      <c r="L11" s="11"/>
      <c r="M11" s="11"/>
      <c r="N11" s="31"/>
      <c r="O11" s="31"/>
    </row>
    <row r="12" spans="1:22" x14ac:dyDescent="0.35">
      <c r="A12" s="6"/>
      <c r="B12" s="14"/>
      <c r="C12" s="15"/>
      <c r="D12" s="15"/>
      <c r="E12" s="26"/>
      <c r="F12" s="15"/>
      <c r="G12" s="15"/>
      <c r="H12" s="15"/>
      <c r="I12" s="15"/>
      <c r="J12" s="15"/>
      <c r="K12" s="15"/>
      <c r="L12" s="15"/>
      <c r="M12" s="15"/>
      <c r="N12" s="32"/>
      <c r="O12" s="32"/>
    </row>
    <row r="13" spans="1:22" x14ac:dyDescent="0.35">
      <c r="A13" s="12"/>
      <c r="B13" s="13"/>
    </row>
    <row r="14" spans="1:22" x14ac:dyDescent="0.35">
      <c r="A14" s="12">
        <v>301</v>
      </c>
      <c r="B14" s="12" t="s">
        <v>10</v>
      </c>
      <c r="C14" s="16">
        <v>0.84226941661443167</v>
      </c>
      <c r="D14" s="16">
        <v>0.83580085584778296</v>
      </c>
      <c r="E14" s="27">
        <v>1.0790824359196702</v>
      </c>
      <c r="F14" s="16">
        <v>0.83765197322731366</v>
      </c>
      <c r="G14" s="16">
        <v>1.399165671821708</v>
      </c>
      <c r="H14" s="16">
        <v>1.137653596575688</v>
      </c>
      <c r="I14" s="16">
        <v>0.85906038884717073</v>
      </c>
      <c r="J14" s="16">
        <v>0.92707852000000002</v>
      </c>
      <c r="K14" s="16">
        <v>-206.08351751027507</v>
      </c>
      <c r="L14" s="16">
        <v>-35.814803740874652</v>
      </c>
      <c r="M14" s="16">
        <v>18.1354705139012</v>
      </c>
      <c r="N14" s="13">
        <v>877</v>
      </c>
      <c r="O14">
        <v>-36</v>
      </c>
      <c r="V14" s="36"/>
    </row>
    <row r="15" spans="1:22" x14ac:dyDescent="0.35">
      <c r="A15" s="12">
        <v>1101</v>
      </c>
      <c r="B15" s="12" t="s">
        <v>11</v>
      </c>
      <c r="C15" s="16">
        <v>1.0257609265389103</v>
      </c>
      <c r="D15" s="16">
        <v>1.0803729609692798</v>
      </c>
      <c r="E15" s="27">
        <v>1.0345071317783934</v>
      </c>
      <c r="F15" s="16">
        <v>1.0269069456031197</v>
      </c>
      <c r="G15" s="16">
        <v>0.84230021501453012</v>
      </c>
      <c r="H15" s="16">
        <v>0.98709889244105753</v>
      </c>
      <c r="I15" s="16">
        <v>1.0115947492039568</v>
      </c>
      <c r="J15" s="16">
        <v>1.02525709</v>
      </c>
      <c r="K15" s="16">
        <v>311.92346710673127</v>
      </c>
      <c r="L15" s="16">
        <v>-57.65535576197734</v>
      </c>
      <c r="M15" s="16">
        <v>18.1354705139012</v>
      </c>
      <c r="N15" s="13">
        <v>446</v>
      </c>
      <c r="O15">
        <v>-58</v>
      </c>
      <c r="V15" s="36"/>
    </row>
    <row r="16" spans="1:22" x14ac:dyDescent="0.35">
      <c r="A16" s="12">
        <v>1103</v>
      </c>
      <c r="B16" s="12" t="s">
        <v>12</v>
      </c>
      <c r="C16" s="16">
        <v>0.8752529947088421</v>
      </c>
      <c r="D16" s="16">
        <v>1.0264177719456649</v>
      </c>
      <c r="E16" s="27">
        <v>1.0649291937709358</v>
      </c>
      <c r="F16" s="16">
        <v>0.90303890480787463</v>
      </c>
      <c r="G16" s="16">
        <v>1.0195054385309503</v>
      </c>
      <c r="H16" s="16">
        <v>0.96265966676088122</v>
      </c>
      <c r="I16" s="16">
        <v>0.87653401815506626</v>
      </c>
      <c r="J16" s="16">
        <v>0.95508831000000005</v>
      </c>
      <c r="K16" s="16">
        <v>-146.673613707084</v>
      </c>
      <c r="L16" s="16">
        <v>-92.355819200320141</v>
      </c>
      <c r="M16" s="16">
        <v>18.1354705139012</v>
      </c>
      <c r="N16" s="13">
        <v>-146</v>
      </c>
      <c r="O16">
        <v>-92</v>
      </c>
      <c r="V16" s="36"/>
    </row>
    <row r="17" spans="1:22" x14ac:dyDescent="0.35">
      <c r="A17" s="12">
        <v>1106</v>
      </c>
      <c r="B17" s="12" t="s">
        <v>13</v>
      </c>
      <c r="C17" s="16">
        <v>1.0042699462251674</v>
      </c>
      <c r="D17" s="16">
        <v>0.96071298316911158</v>
      </c>
      <c r="E17" s="27">
        <v>0.94290043134229096</v>
      </c>
      <c r="F17" s="16">
        <v>0.94025524572183361</v>
      </c>
      <c r="G17" s="16">
        <v>1.0746594235972653</v>
      </c>
      <c r="H17" s="16">
        <v>0.98770118710101118</v>
      </c>
      <c r="I17" s="16">
        <v>0.90722881156585522</v>
      </c>
      <c r="J17" s="16">
        <v>0.97645510999999996</v>
      </c>
      <c r="K17" s="16">
        <v>188.3156747819844</v>
      </c>
      <c r="L17" s="16">
        <v>-12.506782642316971</v>
      </c>
      <c r="M17" s="16">
        <v>18.1354705139012</v>
      </c>
      <c r="N17" s="13">
        <v>19</v>
      </c>
      <c r="O17">
        <v>-13</v>
      </c>
      <c r="V17" s="36"/>
    </row>
    <row r="18" spans="1:22" x14ac:dyDescent="0.35">
      <c r="A18" s="12">
        <v>1108</v>
      </c>
      <c r="B18" s="12" t="s">
        <v>14</v>
      </c>
      <c r="C18" s="16">
        <v>0.82950055874145878</v>
      </c>
      <c r="D18" s="16">
        <v>1.1568428212097355</v>
      </c>
      <c r="E18" s="27">
        <v>1.2042139887544543</v>
      </c>
      <c r="F18" s="16">
        <v>0.91326781408252722</v>
      </c>
      <c r="G18" s="16">
        <v>0.95759093664370898</v>
      </c>
      <c r="H18" s="16">
        <v>0.99280595908275848</v>
      </c>
      <c r="I18" s="16">
        <v>0.89068454243009954</v>
      </c>
      <c r="J18" s="16">
        <v>0.98986428000000004</v>
      </c>
      <c r="K18" s="16">
        <v>-55.68681388047802</v>
      </c>
      <c r="L18" s="16">
        <v>-91.745086091988611</v>
      </c>
      <c r="M18" s="16">
        <v>18.1354705139012</v>
      </c>
      <c r="N18" s="13">
        <v>-113</v>
      </c>
      <c r="O18">
        <v>-92</v>
      </c>
      <c r="V18" s="36"/>
    </row>
    <row r="19" spans="1:22" x14ac:dyDescent="0.35">
      <c r="A19" s="12">
        <v>1111</v>
      </c>
      <c r="B19" s="12" t="s">
        <v>15</v>
      </c>
      <c r="C19" s="16">
        <v>1.1904116196938839</v>
      </c>
      <c r="D19" s="16">
        <v>1.2219158808071333</v>
      </c>
      <c r="E19" s="27">
        <v>0.98331818445191854</v>
      </c>
      <c r="F19" s="16">
        <v>1.2021998869763797</v>
      </c>
      <c r="G19" s="16">
        <v>0.65395634323326868</v>
      </c>
      <c r="H19" s="16">
        <v>0.94988772726309656</v>
      </c>
      <c r="I19" s="16">
        <v>1.492127163977891</v>
      </c>
      <c r="J19" s="16">
        <v>1.1456604399999999</v>
      </c>
      <c r="K19" s="16">
        <v>181.62267768534107</v>
      </c>
      <c r="L19" s="16">
        <v>-193.68774750462558</v>
      </c>
      <c r="M19" s="16">
        <v>-236.60137159136195</v>
      </c>
      <c r="N19" s="13">
        <v>889</v>
      </c>
      <c r="O19">
        <v>-194</v>
      </c>
      <c r="V19" s="36"/>
    </row>
    <row r="20" spans="1:22" x14ac:dyDescent="0.35">
      <c r="A20" s="12">
        <v>1112</v>
      </c>
      <c r="B20" s="12" t="s">
        <v>16</v>
      </c>
      <c r="C20" s="16">
        <v>1.0629282742476249</v>
      </c>
      <c r="D20" s="16">
        <v>1.2252868095181806</v>
      </c>
      <c r="E20" s="27">
        <v>1.0720544356916402</v>
      </c>
      <c r="F20" s="16">
        <v>1.2182697022122178</v>
      </c>
      <c r="G20" s="16">
        <v>0.80426921349462144</v>
      </c>
      <c r="H20" s="16">
        <v>1.0002116595424249</v>
      </c>
      <c r="I20" s="16">
        <v>1.5280899635615857</v>
      </c>
      <c r="J20" s="16">
        <v>1.13037375</v>
      </c>
      <c r="K20" s="16">
        <v>61.317648874803403</v>
      </c>
      <c r="L20" s="16">
        <v>7.7289549217822557</v>
      </c>
      <c r="M20" s="16">
        <v>-192.37457585395043</v>
      </c>
      <c r="N20" s="13">
        <v>1728</v>
      </c>
      <c r="O20">
        <v>8</v>
      </c>
      <c r="V20" s="36"/>
    </row>
    <row r="21" spans="1:22" x14ac:dyDescent="0.35">
      <c r="A21" s="12">
        <v>1114</v>
      </c>
      <c r="B21" s="12" t="s">
        <v>17</v>
      </c>
      <c r="C21" s="16">
        <v>0.95869965135589064</v>
      </c>
      <c r="D21" s="16">
        <v>1.388806278072698</v>
      </c>
      <c r="E21" s="27">
        <v>1.0039120294215449</v>
      </c>
      <c r="F21" s="16">
        <v>1.2310371808401301</v>
      </c>
      <c r="G21" s="16">
        <v>0.65177653653237666</v>
      </c>
      <c r="H21" s="16">
        <v>0.94713327017673232</v>
      </c>
      <c r="I21" s="16">
        <v>1.695423384714809</v>
      </c>
      <c r="J21" s="16">
        <v>1.1228137300000001</v>
      </c>
      <c r="K21" s="16">
        <v>-154.36119054148202</v>
      </c>
      <c r="L21" s="16">
        <v>-81.320156873453342</v>
      </c>
      <c r="M21" s="16">
        <v>-227.23328167064966</v>
      </c>
      <c r="N21" s="13">
        <v>2116</v>
      </c>
      <c r="O21">
        <v>-81</v>
      </c>
      <c r="V21" s="36"/>
    </row>
    <row r="22" spans="1:22" x14ac:dyDescent="0.35">
      <c r="A22" s="12">
        <v>1119</v>
      </c>
      <c r="B22" s="12" t="s">
        <v>18</v>
      </c>
      <c r="C22" s="16">
        <v>0.87574375341469335</v>
      </c>
      <c r="D22" s="16">
        <v>1.259085329814885</v>
      </c>
      <c r="E22" s="27">
        <v>1.1965721460150112</v>
      </c>
      <c r="F22" s="16">
        <v>0.96322933963243806</v>
      </c>
      <c r="G22" s="16">
        <v>0.73405896614131905</v>
      </c>
      <c r="H22" s="16">
        <v>1.0720984869060466</v>
      </c>
      <c r="I22" s="16">
        <v>1.0105252624905772</v>
      </c>
      <c r="J22" s="16">
        <v>1.0306339</v>
      </c>
      <c r="K22" s="16">
        <v>103.90447308458654</v>
      </c>
      <c r="L22" s="16">
        <v>-38.328862925878653</v>
      </c>
      <c r="M22" s="16">
        <v>18.1354705139012</v>
      </c>
      <c r="N22" s="13">
        <v>330</v>
      </c>
      <c r="O22">
        <v>-38</v>
      </c>
      <c r="V22" s="36"/>
    </row>
    <row r="23" spans="1:22" x14ac:dyDescent="0.35">
      <c r="A23" s="12">
        <v>1120</v>
      </c>
      <c r="B23" s="12" t="s">
        <v>19</v>
      </c>
      <c r="C23" s="16">
        <v>0.82205340867514298</v>
      </c>
      <c r="D23" s="16">
        <v>1.1535200307734901</v>
      </c>
      <c r="E23" s="27">
        <v>1.2257088918055823</v>
      </c>
      <c r="F23" s="16">
        <v>0.92301157323933125</v>
      </c>
      <c r="G23" s="16">
        <v>0.77619194133739633</v>
      </c>
      <c r="H23" s="16">
        <v>0.94796962648947403</v>
      </c>
      <c r="I23" s="16">
        <v>0.98535289237485757</v>
      </c>
      <c r="J23" s="16">
        <v>0.98433068000000001</v>
      </c>
      <c r="K23" s="16">
        <v>58.537771946296829</v>
      </c>
      <c r="L23" s="16">
        <v>-85.721728674708658</v>
      </c>
      <c r="M23" s="16">
        <v>18.1354705139012</v>
      </c>
      <c r="N23" s="13">
        <v>281</v>
      </c>
      <c r="O23">
        <v>-86</v>
      </c>
      <c r="V23" s="36"/>
    </row>
    <row r="24" spans="1:22" x14ac:dyDescent="0.35">
      <c r="A24" s="12">
        <v>1121</v>
      </c>
      <c r="B24" s="12" t="s">
        <v>20</v>
      </c>
      <c r="C24" s="16">
        <v>0.86532307975566902</v>
      </c>
      <c r="D24" s="16">
        <v>1.1818059393232507</v>
      </c>
      <c r="E24" s="27">
        <v>1.1583493062896681</v>
      </c>
      <c r="F24" s="16">
        <v>0.94464275587351232</v>
      </c>
      <c r="G24" s="16">
        <v>0.80307203626779877</v>
      </c>
      <c r="H24" s="16">
        <v>0.86813040966730448</v>
      </c>
      <c r="I24" s="16">
        <v>0.98444200021596062</v>
      </c>
      <c r="J24" s="16">
        <v>0.99587769000000004</v>
      </c>
      <c r="K24" s="16">
        <v>-43.966162535236471</v>
      </c>
      <c r="L24" s="16">
        <v>54.411591104862651</v>
      </c>
      <c r="M24" s="16">
        <v>18.1354705139012</v>
      </c>
      <c r="N24" s="13">
        <v>101</v>
      </c>
      <c r="O24">
        <v>54</v>
      </c>
      <c r="V24" s="36"/>
    </row>
    <row r="25" spans="1:22" x14ac:dyDescent="0.35">
      <c r="A25" s="12">
        <v>1122</v>
      </c>
      <c r="B25" s="12" t="s">
        <v>21</v>
      </c>
      <c r="C25" s="16">
        <v>0.8210890067897697</v>
      </c>
      <c r="D25" s="16">
        <v>1.361707239509055</v>
      </c>
      <c r="E25" s="27">
        <v>1.2358867913250731</v>
      </c>
      <c r="F25" s="16">
        <v>0.98381999456139568</v>
      </c>
      <c r="G25" s="16">
        <v>0.78017929770736516</v>
      </c>
      <c r="H25" s="16">
        <v>0.92330385128576875</v>
      </c>
      <c r="I25" s="16">
        <v>1.0402605375810923</v>
      </c>
      <c r="J25" s="16">
        <v>1.04192039</v>
      </c>
      <c r="K25" s="16">
        <v>88.01229085368216</v>
      </c>
      <c r="L25" s="16">
        <v>82.206504300516798</v>
      </c>
      <c r="M25" s="16">
        <v>-5.0395940855820029</v>
      </c>
      <c r="N25" s="13">
        <v>606</v>
      </c>
      <c r="O25">
        <v>82</v>
      </c>
      <c r="V25" s="36"/>
    </row>
    <row r="26" spans="1:22" x14ac:dyDescent="0.35">
      <c r="A26" s="12">
        <v>1124</v>
      </c>
      <c r="B26" s="12" t="s">
        <v>22</v>
      </c>
      <c r="C26" s="16">
        <v>0.82109008108355386</v>
      </c>
      <c r="D26" s="16">
        <v>1.1617155539019448</v>
      </c>
      <c r="E26" s="27">
        <v>1.2053799084427401</v>
      </c>
      <c r="F26" s="16">
        <v>0.91298560699599307</v>
      </c>
      <c r="G26" s="16">
        <v>0.78933150382737871</v>
      </c>
      <c r="H26" s="16">
        <v>0.82329652834069678</v>
      </c>
      <c r="I26" s="16">
        <v>0.93621375102213389</v>
      </c>
      <c r="J26" s="16">
        <v>0.97396046999999997</v>
      </c>
      <c r="K26" s="16">
        <v>-46.50396343519585</v>
      </c>
      <c r="L26" s="16">
        <v>-65.982672680450648</v>
      </c>
      <c r="M26" s="16">
        <v>18.1354705139012</v>
      </c>
      <c r="N26" s="13">
        <v>-267</v>
      </c>
      <c r="O26">
        <v>-66</v>
      </c>
      <c r="V26" s="36"/>
    </row>
    <row r="27" spans="1:22" x14ac:dyDescent="0.35">
      <c r="A27" s="12">
        <v>1127</v>
      </c>
      <c r="B27" s="12" t="s">
        <v>23</v>
      </c>
      <c r="C27" s="16">
        <v>0.87831525188773407</v>
      </c>
      <c r="D27" s="16">
        <v>1.1534716515662744</v>
      </c>
      <c r="E27" s="27">
        <v>1.0933661073995393</v>
      </c>
      <c r="F27" s="16">
        <v>0.96368563091474502</v>
      </c>
      <c r="G27" s="16">
        <v>0.79429200708247361</v>
      </c>
      <c r="H27" s="16">
        <v>0.89418213789653334</v>
      </c>
      <c r="I27" s="16">
        <v>1.0308445121140339</v>
      </c>
      <c r="J27" s="16">
        <v>0.98923594000000004</v>
      </c>
      <c r="K27" s="16">
        <v>-96.392225249467302</v>
      </c>
      <c r="L27" s="16">
        <v>64.02981493099702</v>
      </c>
      <c r="M27" s="16">
        <v>-42.121923162055509</v>
      </c>
      <c r="N27" s="13">
        <v>177</v>
      </c>
      <c r="O27">
        <v>64</v>
      </c>
      <c r="V27" s="36"/>
    </row>
    <row r="28" spans="1:22" x14ac:dyDescent="0.35">
      <c r="A28" s="12">
        <v>1130</v>
      </c>
      <c r="B28" s="12" t="s">
        <v>24</v>
      </c>
      <c r="C28" s="16">
        <v>0.95057842338493148</v>
      </c>
      <c r="D28" s="16">
        <v>1.1793750918420529</v>
      </c>
      <c r="E28" s="27">
        <v>1.2047299349137641</v>
      </c>
      <c r="F28" s="16">
        <v>0.99351019561503529</v>
      </c>
      <c r="G28" s="16">
        <v>0.85442084430758625</v>
      </c>
      <c r="H28" s="16">
        <v>0.99118735946262615</v>
      </c>
      <c r="I28" s="16">
        <v>1.0245738827767596</v>
      </c>
      <c r="J28" s="16">
        <v>1.0477987499999999</v>
      </c>
      <c r="K28" s="16">
        <v>179.20635748085434</v>
      </c>
      <c r="L28" s="16">
        <v>-89.480837129275287</v>
      </c>
      <c r="M28" s="16">
        <v>5.5415686137686322</v>
      </c>
      <c r="N28" s="13">
        <v>221</v>
      </c>
      <c r="O28">
        <v>-89</v>
      </c>
      <c r="V28" s="36"/>
    </row>
    <row r="29" spans="1:22" x14ac:dyDescent="0.35">
      <c r="A29" s="12">
        <v>1133</v>
      </c>
      <c r="B29" s="12" t="s">
        <v>25</v>
      </c>
      <c r="C29" s="16">
        <v>1.1619631608530396</v>
      </c>
      <c r="D29" s="16">
        <v>1.3176823426406319</v>
      </c>
      <c r="E29" s="27">
        <v>0.98099598524677956</v>
      </c>
      <c r="F29" s="16">
        <v>1.3646089645202908</v>
      </c>
      <c r="G29" s="16">
        <v>0.72453625048457115</v>
      </c>
      <c r="H29" s="16">
        <v>0.93832019063618266</v>
      </c>
      <c r="I29" s="16">
        <v>1.7800427368613985</v>
      </c>
      <c r="J29" s="16">
        <v>1.19536953</v>
      </c>
      <c r="K29" s="16">
        <v>-648.12562483924091</v>
      </c>
      <c r="L29" s="16">
        <v>-292.74472053874763</v>
      </c>
      <c r="M29" s="16">
        <v>18.1354705139012</v>
      </c>
      <c r="N29" s="13">
        <v>678</v>
      </c>
      <c r="O29">
        <v>-293</v>
      </c>
      <c r="V29" s="36"/>
    </row>
    <row r="30" spans="1:22" x14ac:dyDescent="0.35">
      <c r="A30" s="12">
        <v>1134</v>
      </c>
      <c r="B30" s="12" t="s">
        <v>26</v>
      </c>
      <c r="C30" s="16">
        <v>1.2118683846102647</v>
      </c>
      <c r="D30" s="16">
        <v>1.3240326447238735</v>
      </c>
      <c r="E30" s="27">
        <v>0.9763284067400696</v>
      </c>
      <c r="F30" s="16">
        <v>1.3945043447439833</v>
      </c>
      <c r="G30" s="16">
        <v>0.7060246240411967</v>
      </c>
      <c r="H30" s="16">
        <v>0.81392765215655183</v>
      </c>
      <c r="I30" s="16">
        <v>1.513390348425725</v>
      </c>
      <c r="J30" s="16">
        <v>1.18834214</v>
      </c>
      <c r="K30" s="16">
        <v>-179.11969547033706</v>
      </c>
      <c r="L30" s="16">
        <v>-51.420883758225763</v>
      </c>
      <c r="M30" s="16">
        <v>18.1354705139012</v>
      </c>
      <c r="N30" s="13">
        <v>-234</v>
      </c>
      <c r="O30">
        <v>-51</v>
      </c>
      <c r="V30" s="36"/>
    </row>
    <row r="31" spans="1:22" x14ac:dyDescent="0.35">
      <c r="A31" s="12">
        <v>1135</v>
      </c>
      <c r="B31" s="12" t="s">
        <v>27</v>
      </c>
      <c r="C31" s="16">
        <v>1.2549223785941179</v>
      </c>
      <c r="D31" s="16">
        <v>1.1098474151614703</v>
      </c>
      <c r="E31" s="27">
        <v>0.95014481073596435</v>
      </c>
      <c r="F31" s="16">
        <v>1.1111235778384767</v>
      </c>
      <c r="G31" s="16">
        <v>0.73068994284797018</v>
      </c>
      <c r="H31" s="16">
        <v>0.8142636035373827</v>
      </c>
      <c r="I31" s="16">
        <v>1.3035249306565724</v>
      </c>
      <c r="J31" s="16">
        <v>1.1158048300000001</v>
      </c>
      <c r="K31" s="16">
        <v>182.45718806028978</v>
      </c>
      <c r="L31" s="16">
        <v>112.37997952579185</v>
      </c>
      <c r="M31" s="16">
        <v>-218.97793154795448</v>
      </c>
      <c r="N31" s="13">
        <v>-54</v>
      </c>
      <c r="O31">
        <v>112</v>
      </c>
      <c r="V31" s="36"/>
    </row>
    <row r="32" spans="1:22" x14ac:dyDescent="0.35">
      <c r="A32" s="12">
        <v>1144</v>
      </c>
      <c r="B32" s="12" t="s">
        <v>28</v>
      </c>
      <c r="C32" s="16">
        <v>1.5253847880217439</v>
      </c>
      <c r="D32" s="16">
        <v>1.5288581095432163</v>
      </c>
      <c r="E32" s="27">
        <v>0.95316758438863858</v>
      </c>
      <c r="F32" s="16">
        <v>2.1253964063530804</v>
      </c>
      <c r="G32" s="16">
        <v>0.62074780714507483</v>
      </c>
      <c r="H32" s="16">
        <v>0.68656677803049782</v>
      </c>
      <c r="I32" s="16">
        <v>4.3706261513826403</v>
      </c>
      <c r="J32" s="16">
        <v>1.6116800200000001</v>
      </c>
      <c r="K32" s="16">
        <v>-725.39889331342647</v>
      </c>
      <c r="L32" s="16">
        <v>0</v>
      </c>
      <c r="M32" s="16">
        <v>18.1354705139012</v>
      </c>
      <c r="N32" s="13">
        <v>629</v>
      </c>
      <c r="O32">
        <v>0</v>
      </c>
      <c r="V32" s="36"/>
    </row>
    <row r="33" spans="1:22" x14ac:dyDescent="0.35">
      <c r="A33" s="12">
        <v>1145</v>
      </c>
      <c r="B33" s="12" t="s">
        <v>29</v>
      </c>
      <c r="C33" s="16">
        <v>1.3411208897829168</v>
      </c>
      <c r="D33" s="16">
        <v>1.2856002064335454</v>
      </c>
      <c r="E33" s="27">
        <v>0.74534489748364641</v>
      </c>
      <c r="F33" s="16">
        <v>1.6932418651622254</v>
      </c>
      <c r="G33" s="16">
        <v>0.54318448004374065</v>
      </c>
      <c r="H33" s="16">
        <v>0.81745678055842153</v>
      </c>
      <c r="I33" s="16">
        <v>3.0894072803906707</v>
      </c>
      <c r="J33" s="16">
        <v>1.3253538300000001</v>
      </c>
      <c r="K33" s="16">
        <v>-252.66094090012501</v>
      </c>
      <c r="L33" s="16">
        <v>-242.08514115993182</v>
      </c>
      <c r="M33" s="16">
        <v>-505.72816584973515</v>
      </c>
      <c r="N33" s="13">
        <v>2053</v>
      </c>
      <c r="O33">
        <v>-242</v>
      </c>
      <c r="V33" s="36"/>
    </row>
    <row r="34" spans="1:22" x14ac:dyDescent="0.35">
      <c r="A34" s="12">
        <v>1146</v>
      </c>
      <c r="B34" s="12" t="s">
        <v>30</v>
      </c>
      <c r="C34" s="16">
        <v>0.93084877681079181</v>
      </c>
      <c r="D34" s="16">
        <v>1.2853470228055688</v>
      </c>
      <c r="E34" s="27">
        <v>1.168898390401373</v>
      </c>
      <c r="F34" s="16">
        <v>1.0801983096646826</v>
      </c>
      <c r="G34" s="16">
        <v>0.66141175012580411</v>
      </c>
      <c r="H34" s="16">
        <v>0.83852957767496328</v>
      </c>
      <c r="I34" s="16">
        <v>1.0856000283679585</v>
      </c>
      <c r="J34" s="16">
        <v>1.05174919</v>
      </c>
      <c r="K34" s="16">
        <v>98.77918899346291</v>
      </c>
      <c r="L34" s="16">
        <v>143.36997955741805</v>
      </c>
      <c r="M34" s="16">
        <v>14.743871244399504</v>
      </c>
      <c r="N34" s="13">
        <v>-83</v>
      </c>
      <c r="O34">
        <v>143</v>
      </c>
      <c r="V34" s="36"/>
    </row>
    <row r="35" spans="1:22" x14ac:dyDescent="0.35">
      <c r="A35" s="12">
        <v>1149</v>
      </c>
      <c r="B35" s="12" t="s">
        <v>31</v>
      </c>
      <c r="C35" s="16">
        <v>0.97898417345902866</v>
      </c>
      <c r="D35" s="16">
        <v>1.0887174279649627</v>
      </c>
      <c r="E35" s="27">
        <v>1.0503677515383376</v>
      </c>
      <c r="F35" s="16">
        <v>0.96830462704839793</v>
      </c>
      <c r="G35" s="16">
        <v>0.7469895565757696</v>
      </c>
      <c r="H35" s="16">
        <v>0.96381475409683803</v>
      </c>
      <c r="I35" s="16">
        <v>0.91583146531624759</v>
      </c>
      <c r="J35" s="16">
        <v>0.99424087999999999</v>
      </c>
      <c r="K35" s="16">
        <v>196.32986290810285</v>
      </c>
      <c r="L35" s="16">
        <v>13.525143691367752</v>
      </c>
      <c r="M35" s="16">
        <v>18.1354705139012</v>
      </c>
      <c r="N35" s="13">
        <v>-554</v>
      </c>
      <c r="O35">
        <v>14</v>
      </c>
      <c r="V35" s="36"/>
    </row>
    <row r="36" spans="1:22" x14ac:dyDescent="0.35">
      <c r="A36" s="12">
        <v>1151</v>
      </c>
      <c r="B36" s="12" t="s">
        <v>32</v>
      </c>
      <c r="C36" s="16">
        <v>1.9835274449467046</v>
      </c>
      <c r="D36" s="16">
        <v>2.548817405719157</v>
      </c>
      <c r="E36" s="27">
        <v>0.7203464941854445</v>
      </c>
      <c r="F36" s="16">
        <v>3.8106670255296273</v>
      </c>
      <c r="G36" s="16">
        <v>0.86301401998075322</v>
      </c>
      <c r="H36" s="16">
        <v>0.84630707509068759</v>
      </c>
      <c r="I36" s="16">
        <v>9.8215622210408249</v>
      </c>
      <c r="J36" s="16">
        <v>2.5485483599999998</v>
      </c>
      <c r="K36" s="16">
        <v>239.08141604548086</v>
      </c>
      <c r="L36" s="16">
        <v>0</v>
      </c>
      <c r="M36" s="16">
        <v>18.1354705139012</v>
      </c>
      <c r="N36" s="13">
        <v>4055</v>
      </c>
      <c r="O36">
        <v>0</v>
      </c>
      <c r="V36" s="36"/>
    </row>
    <row r="37" spans="1:22" x14ac:dyDescent="0.35">
      <c r="A37" s="12">
        <v>1160</v>
      </c>
      <c r="B37" s="12" t="s">
        <v>33</v>
      </c>
      <c r="C37" s="16">
        <v>1.0604487402000933</v>
      </c>
      <c r="D37" s="16">
        <v>1.1546730790499862</v>
      </c>
      <c r="E37" s="27">
        <v>1.0238893759229135</v>
      </c>
      <c r="F37" s="16">
        <v>1.0899993434665702</v>
      </c>
      <c r="G37" s="16">
        <v>0.66250930002814945</v>
      </c>
      <c r="H37" s="16">
        <v>0.84831148067239592</v>
      </c>
      <c r="I37" s="16">
        <v>1.1919311115288385</v>
      </c>
      <c r="J37" s="16">
        <v>1.0546704499999999</v>
      </c>
      <c r="K37" s="16">
        <v>-278.85698330133306</v>
      </c>
      <c r="L37" s="16">
        <v>66.344284916502744</v>
      </c>
      <c r="M37" s="16">
        <v>16.90325364373205</v>
      </c>
      <c r="N37" s="13">
        <v>448</v>
      </c>
      <c r="O37">
        <v>66</v>
      </c>
      <c r="V37" s="36"/>
    </row>
    <row r="38" spans="1:22" x14ac:dyDescent="0.35">
      <c r="A38" s="12">
        <v>1505</v>
      </c>
      <c r="B38" s="12" t="s">
        <v>34</v>
      </c>
      <c r="C38" s="16">
        <v>1.0732444792906004</v>
      </c>
      <c r="D38" s="16">
        <v>0.91392793502179881</v>
      </c>
      <c r="E38" s="27">
        <v>0.85384516602633709</v>
      </c>
      <c r="F38" s="16">
        <v>0.99659340504486527</v>
      </c>
      <c r="G38" s="16">
        <v>1.0128655798476518</v>
      </c>
      <c r="H38" s="16">
        <v>1.05922090113086</v>
      </c>
      <c r="I38" s="16">
        <v>0.93534647208782029</v>
      </c>
      <c r="J38" s="16">
        <v>0.98117765000000001</v>
      </c>
      <c r="K38" s="16">
        <v>187.95216469124506</v>
      </c>
      <c r="L38" s="16">
        <v>158.27651913781435</v>
      </c>
      <c r="M38" s="16">
        <v>18.1354705139012</v>
      </c>
      <c r="N38" s="13">
        <v>211</v>
      </c>
      <c r="O38">
        <v>158</v>
      </c>
      <c r="V38" s="36"/>
    </row>
    <row r="39" spans="1:22" x14ac:dyDescent="0.35">
      <c r="A39" s="12">
        <v>1506</v>
      </c>
      <c r="B39" s="12" t="s">
        <v>35</v>
      </c>
      <c r="C39" s="16">
        <v>1.0842487892833312</v>
      </c>
      <c r="D39" s="16">
        <v>0.98723000245554737</v>
      </c>
      <c r="E39" s="27">
        <v>0.98722164003488766</v>
      </c>
      <c r="F39" s="16">
        <v>1.0394279540169082</v>
      </c>
      <c r="G39" s="16">
        <v>0.89433565141211768</v>
      </c>
      <c r="H39" s="16">
        <v>0.82789568207062914</v>
      </c>
      <c r="I39" s="16">
        <v>0.93188817936269253</v>
      </c>
      <c r="J39" s="16">
        <v>1.00847865</v>
      </c>
      <c r="K39" s="16">
        <v>68.269554999782855</v>
      </c>
      <c r="L39" s="16">
        <v>158.27411226068406</v>
      </c>
      <c r="M39" s="16">
        <v>18.1354705139012</v>
      </c>
      <c r="N39" s="13">
        <v>-626</v>
      </c>
      <c r="O39">
        <v>158</v>
      </c>
      <c r="V39" s="36"/>
    </row>
    <row r="40" spans="1:22" x14ac:dyDescent="0.35">
      <c r="A40" s="12">
        <v>1508</v>
      </c>
      <c r="B40" s="12" t="s">
        <v>36</v>
      </c>
      <c r="C40" s="16">
        <v>0.97535258739760322</v>
      </c>
      <c r="D40" s="16">
        <v>0.99848591573883017</v>
      </c>
      <c r="E40" s="27">
        <v>1.0305875915843032</v>
      </c>
      <c r="F40" s="16">
        <v>0.97635628596710355</v>
      </c>
      <c r="G40" s="16">
        <v>0.85847913801233999</v>
      </c>
      <c r="H40" s="16">
        <v>0.85382221363612676</v>
      </c>
      <c r="I40" s="16">
        <v>0.88957652896412365</v>
      </c>
      <c r="J40" s="16">
        <v>0.97001274000000004</v>
      </c>
      <c r="K40" s="16">
        <v>-121.53419796312687</v>
      </c>
      <c r="L40" s="16">
        <v>47.604281995914135</v>
      </c>
      <c r="M40" s="16">
        <v>18.1354705139012</v>
      </c>
      <c r="N40" s="13">
        <v>-86</v>
      </c>
      <c r="O40">
        <v>48</v>
      </c>
      <c r="V40" s="36"/>
    </row>
    <row r="41" spans="1:22" x14ac:dyDescent="0.35">
      <c r="A41" s="12">
        <v>1511</v>
      </c>
      <c r="B41" s="12" t="s">
        <v>37</v>
      </c>
      <c r="C41" s="16">
        <v>1.4911058559994623</v>
      </c>
      <c r="D41" s="16">
        <v>0.94238844653110765</v>
      </c>
      <c r="E41" s="27">
        <v>0.80322979232640856</v>
      </c>
      <c r="F41" s="16">
        <v>1.4200861590294822</v>
      </c>
      <c r="G41" s="16">
        <v>0.56789374230577971</v>
      </c>
      <c r="H41" s="16">
        <v>0.84410284395241952</v>
      </c>
      <c r="I41" s="16">
        <v>1.5691453681385557</v>
      </c>
      <c r="J41" s="16">
        <v>1.1705525800000001</v>
      </c>
      <c r="K41" s="16">
        <v>914.39219060920914</v>
      </c>
      <c r="L41" s="16">
        <v>275.34278797196538</v>
      </c>
      <c r="M41" s="16">
        <v>18.1354705139012</v>
      </c>
      <c r="N41" s="13">
        <v>-688</v>
      </c>
      <c r="O41">
        <v>275</v>
      </c>
      <c r="V41" s="36"/>
    </row>
    <row r="42" spans="1:22" x14ac:dyDescent="0.35">
      <c r="A42" s="12">
        <v>1514</v>
      </c>
      <c r="B42" s="12" t="s">
        <v>38</v>
      </c>
      <c r="C42" s="16">
        <v>1.322577303284374</v>
      </c>
      <c r="D42" s="16">
        <v>1.0907512554199039</v>
      </c>
      <c r="E42" s="27">
        <v>0.98942494502867262</v>
      </c>
      <c r="F42" s="16">
        <v>1.3845554033130649</v>
      </c>
      <c r="G42" s="16">
        <v>0.70606884518745461</v>
      </c>
      <c r="H42" s="16">
        <v>0.98722511164374416</v>
      </c>
      <c r="I42" s="16">
        <v>1.6609092543614983</v>
      </c>
      <c r="J42" s="16">
        <v>1.19364508</v>
      </c>
      <c r="K42" s="16">
        <v>42.859328546576982</v>
      </c>
      <c r="L42" s="16">
        <v>501.63894133003271</v>
      </c>
      <c r="M42" s="16">
        <v>-112.08565970722901</v>
      </c>
      <c r="N42" s="13">
        <v>1038</v>
      </c>
      <c r="O42">
        <v>502</v>
      </c>
      <c r="V42" s="36"/>
    </row>
    <row r="43" spans="1:22" x14ac:dyDescent="0.35">
      <c r="A43" s="12">
        <v>1515</v>
      </c>
      <c r="B43" s="12" t="s">
        <v>39</v>
      </c>
      <c r="C43" s="16">
        <v>1.0921594112749782</v>
      </c>
      <c r="D43" s="16">
        <v>1.0638591990091777</v>
      </c>
      <c r="E43" s="27">
        <v>0.96278558351685783</v>
      </c>
      <c r="F43" s="16">
        <v>1.0789458451880594</v>
      </c>
      <c r="G43" s="16">
        <v>0.74670058639574144</v>
      </c>
      <c r="H43" s="16">
        <v>0.9384340136346363</v>
      </c>
      <c r="I43" s="16">
        <v>1.0889311082100914</v>
      </c>
      <c r="J43" s="16">
        <v>1.03545898</v>
      </c>
      <c r="K43" s="16">
        <v>-145.36981623854879</v>
      </c>
      <c r="L43" s="16">
        <v>-11.07913116106919</v>
      </c>
      <c r="M43" s="16">
        <v>-67.790621814527427</v>
      </c>
      <c r="N43" s="13">
        <v>266</v>
      </c>
      <c r="O43">
        <v>-11</v>
      </c>
      <c r="V43" s="36"/>
    </row>
    <row r="44" spans="1:22" x14ac:dyDescent="0.35">
      <c r="A44" s="12">
        <v>1516</v>
      </c>
      <c r="B44" s="12" t="s">
        <v>40</v>
      </c>
      <c r="C44" s="16">
        <v>1.0021957745102821</v>
      </c>
      <c r="D44" s="16">
        <v>1.0902822021899925</v>
      </c>
      <c r="E44" s="27">
        <v>1.0774977868410629</v>
      </c>
      <c r="F44" s="16">
        <v>1.0252472075771233</v>
      </c>
      <c r="G44" s="16">
        <v>0.7851363825836245</v>
      </c>
      <c r="H44" s="16">
        <v>0.85327683814504363</v>
      </c>
      <c r="I44" s="16">
        <v>1.0791553872665343</v>
      </c>
      <c r="J44" s="16">
        <v>1.0220009400000001</v>
      </c>
      <c r="K44" s="16">
        <v>549.90795002163918</v>
      </c>
      <c r="L44" s="16">
        <v>179.70193129354539</v>
      </c>
      <c r="M44" s="16">
        <v>-101.88254344691843</v>
      </c>
      <c r="N44" s="13">
        <v>-348</v>
      </c>
      <c r="O44">
        <v>180</v>
      </c>
      <c r="V44" s="36"/>
    </row>
    <row r="45" spans="1:22" x14ac:dyDescent="0.35">
      <c r="A45" s="12">
        <v>1517</v>
      </c>
      <c r="B45" s="12" t="s">
        <v>41</v>
      </c>
      <c r="C45" s="16">
        <v>1.0804323164569567</v>
      </c>
      <c r="D45" s="16">
        <v>1.1971387643318256</v>
      </c>
      <c r="E45" s="27">
        <v>0.99753528643926548</v>
      </c>
      <c r="F45" s="16">
        <v>1.0839091265498833</v>
      </c>
      <c r="G45" s="16">
        <v>0.86275691555813916</v>
      </c>
      <c r="H45" s="16">
        <v>1.036215814712047</v>
      </c>
      <c r="I45" s="16">
        <v>1.2301008258932957</v>
      </c>
      <c r="J45" s="16">
        <v>1.0910058300000001</v>
      </c>
      <c r="K45" s="16">
        <v>190.0710754380116</v>
      </c>
      <c r="L45" s="16">
        <v>407.9457988402437</v>
      </c>
      <c r="M45" s="16">
        <v>-291.14886217468677</v>
      </c>
      <c r="N45" s="13">
        <v>457</v>
      </c>
      <c r="O45">
        <v>408</v>
      </c>
      <c r="V45" s="36"/>
    </row>
    <row r="46" spans="1:22" x14ac:dyDescent="0.35">
      <c r="A46" s="12">
        <v>1520</v>
      </c>
      <c r="B46" s="12" t="s">
        <v>42</v>
      </c>
      <c r="C46" s="16">
        <v>1.1013855077846815</v>
      </c>
      <c r="D46" s="16">
        <v>1.0904032399382355</v>
      </c>
      <c r="E46" s="27">
        <v>1.071265410794743</v>
      </c>
      <c r="F46" s="16">
        <v>1.0979068753529646</v>
      </c>
      <c r="G46" s="16">
        <v>0.77144676921348854</v>
      </c>
      <c r="H46" s="16">
        <v>0.84119366968080422</v>
      </c>
      <c r="I46" s="16">
        <v>1.0714303562407244</v>
      </c>
      <c r="J46" s="16">
        <v>1.0593868</v>
      </c>
      <c r="K46" s="16">
        <v>-290.89612611260816</v>
      </c>
      <c r="L46" s="16">
        <v>-120.92519539483466</v>
      </c>
      <c r="M46" s="16">
        <v>-18.668756506231805</v>
      </c>
      <c r="N46" s="13">
        <v>-143</v>
      </c>
      <c r="O46">
        <v>-121</v>
      </c>
      <c r="V46" s="36"/>
    </row>
    <row r="47" spans="1:22" x14ac:dyDescent="0.35">
      <c r="A47" s="12">
        <v>1525</v>
      </c>
      <c r="B47" s="12" t="s">
        <v>43</v>
      </c>
      <c r="C47" s="16">
        <v>1.2939189523744414</v>
      </c>
      <c r="D47" s="16">
        <v>1.0011885307985633</v>
      </c>
      <c r="E47" s="27">
        <v>0.88253504850480646</v>
      </c>
      <c r="F47" s="16">
        <v>1.3077769250510345</v>
      </c>
      <c r="G47" s="16">
        <v>0.70005844848927401</v>
      </c>
      <c r="H47" s="16">
        <v>0.78346811893214596</v>
      </c>
      <c r="I47" s="16">
        <v>1.3427253822737975</v>
      </c>
      <c r="J47" s="16">
        <v>1.10663592</v>
      </c>
      <c r="K47" s="16">
        <v>-482.99024332641983</v>
      </c>
      <c r="L47" s="16">
        <v>-88.819897469198096</v>
      </c>
      <c r="M47" s="16">
        <v>-54.558759381600851</v>
      </c>
      <c r="N47" s="13">
        <v>848</v>
      </c>
      <c r="O47">
        <v>-89</v>
      </c>
      <c r="V47" s="36"/>
    </row>
    <row r="48" spans="1:22" x14ac:dyDescent="0.35">
      <c r="A48" s="12">
        <v>1528</v>
      </c>
      <c r="B48" s="12" t="s">
        <v>44</v>
      </c>
      <c r="C48" s="16">
        <v>1.0966273417106776</v>
      </c>
      <c r="D48" s="16">
        <v>1.0681906381399053</v>
      </c>
      <c r="E48" s="27">
        <v>0.85688220276706828</v>
      </c>
      <c r="F48" s="16">
        <v>1.0986764795625807</v>
      </c>
      <c r="G48" s="16">
        <v>0.75924602940282937</v>
      </c>
      <c r="H48" s="16">
        <v>0.91013565618704306</v>
      </c>
      <c r="I48" s="16">
        <v>1.1323092353175204</v>
      </c>
      <c r="J48" s="16">
        <v>1.02603208</v>
      </c>
      <c r="K48" s="16">
        <v>187.4715324231199</v>
      </c>
      <c r="L48" s="16">
        <v>-61.871270587636076</v>
      </c>
      <c r="M48" s="16">
        <v>-128.72227337250428</v>
      </c>
      <c r="N48" s="13">
        <v>227</v>
      </c>
      <c r="O48">
        <v>-62</v>
      </c>
      <c r="V48" s="36"/>
    </row>
    <row r="49" spans="1:22" x14ac:dyDescent="0.35">
      <c r="A49" s="12">
        <v>1531</v>
      </c>
      <c r="B49" s="12" t="s">
        <v>45</v>
      </c>
      <c r="C49" s="16">
        <v>0.98793961746215686</v>
      </c>
      <c r="D49" s="16">
        <v>1.2217625220268431</v>
      </c>
      <c r="E49" s="27">
        <v>1.1426646633348525</v>
      </c>
      <c r="F49" s="16">
        <v>1.0027754231863195</v>
      </c>
      <c r="G49" s="16">
        <v>0.68063042519609884</v>
      </c>
      <c r="H49" s="16">
        <v>0.80483431632842883</v>
      </c>
      <c r="I49" s="16">
        <v>1.0514464334337275</v>
      </c>
      <c r="J49" s="16">
        <v>1.0453429400000001</v>
      </c>
      <c r="K49" s="16">
        <v>348.5908653634902</v>
      </c>
      <c r="L49" s="16">
        <v>278.26727419545296</v>
      </c>
      <c r="M49" s="16">
        <v>-81.554291637081221</v>
      </c>
      <c r="N49" s="13">
        <v>-288</v>
      </c>
      <c r="O49">
        <v>278</v>
      </c>
      <c r="V49" s="36"/>
    </row>
    <row r="50" spans="1:22" x14ac:dyDescent="0.35">
      <c r="A50" s="12">
        <v>1532</v>
      </c>
      <c r="B50" s="12" t="s">
        <v>46</v>
      </c>
      <c r="C50" s="16">
        <v>0.93457772045283982</v>
      </c>
      <c r="D50" s="16">
        <v>1.2127877646803924</v>
      </c>
      <c r="E50" s="27">
        <v>1.2139864173751194</v>
      </c>
      <c r="F50" s="16">
        <v>1.0318159956477815</v>
      </c>
      <c r="G50" s="16">
        <v>0.64637524321917783</v>
      </c>
      <c r="H50" s="16">
        <v>0.80854070166097625</v>
      </c>
      <c r="I50" s="16">
        <v>1.0815033500485545</v>
      </c>
      <c r="J50" s="16">
        <v>1.0374603099999999</v>
      </c>
      <c r="K50" s="16">
        <v>-264.8143067980634</v>
      </c>
      <c r="L50" s="16">
        <v>111.12257260325867</v>
      </c>
      <c r="M50" s="16">
        <v>-75.927930062467681</v>
      </c>
      <c r="N50" s="13">
        <v>209</v>
      </c>
      <c r="O50">
        <v>111</v>
      </c>
      <c r="V50" s="36"/>
    </row>
    <row r="51" spans="1:22" x14ac:dyDescent="0.35">
      <c r="A51" s="12">
        <v>1535</v>
      </c>
      <c r="B51" s="12" t="s">
        <v>47</v>
      </c>
      <c r="C51" s="16">
        <v>1.1580593969601991</v>
      </c>
      <c r="D51" s="16">
        <v>1.0464795318420876</v>
      </c>
      <c r="E51" s="27">
        <v>0.87492381354016258</v>
      </c>
      <c r="F51" s="16">
        <v>1.155408145401895</v>
      </c>
      <c r="G51" s="16">
        <v>0.75884452945006831</v>
      </c>
      <c r="H51" s="16">
        <v>0.9987025847107841</v>
      </c>
      <c r="I51" s="16">
        <v>1.1662170997561239</v>
      </c>
      <c r="J51" s="16">
        <v>1.0557311199999999</v>
      </c>
      <c r="K51" s="16">
        <v>312.77304324699168</v>
      </c>
      <c r="L51" s="16">
        <v>375.61986507197548</v>
      </c>
      <c r="M51" s="16">
        <v>-77.256948818210958</v>
      </c>
      <c r="N51" s="13">
        <v>424</v>
      </c>
      <c r="O51">
        <v>376</v>
      </c>
      <c r="V51" s="36"/>
    </row>
    <row r="52" spans="1:22" x14ac:dyDescent="0.35">
      <c r="A52" s="12">
        <v>1539</v>
      </c>
      <c r="B52" s="12" t="s">
        <v>48</v>
      </c>
      <c r="C52" s="16">
        <v>1.248696537347092</v>
      </c>
      <c r="D52" s="16">
        <v>1.0837286570214482</v>
      </c>
      <c r="E52" s="27">
        <v>0.94797740734150837</v>
      </c>
      <c r="F52" s="16">
        <v>1.167606730671674</v>
      </c>
      <c r="G52" s="16">
        <v>0.69428291067448811</v>
      </c>
      <c r="H52" s="16">
        <v>0.87752090113134174</v>
      </c>
      <c r="I52" s="16">
        <v>1.1833432974551605</v>
      </c>
      <c r="J52" s="16">
        <v>1.1013702400000001</v>
      </c>
      <c r="K52" s="16">
        <v>241.37939734829425</v>
      </c>
      <c r="L52" s="16">
        <v>121.86008361119555</v>
      </c>
      <c r="M52" s="16">
        <v>-43.570262329928227</v>
      </c>
      <c r="N52" s="13">
        <v>-553</v>
      </c>
      <c r="O52">
        <v>122</v>
      </c>
      <c r="V52" s="36"/>
    </row>
    <row r="53" spans="1:22" x14ac:dyDescent="0.35">
      <c r="A53" s="12">
        <v>1547</v>
      </c>
      <c r="B53" s="12" t="s">
        <v>49</v>
      </c>
      <c r="C53" s="16">
        <v>1.0868361370467847</v>
      </c>
      <c r="D53" s="16">
        <v>1.2928754868772983</v>
      </c>
      <c r="E53" s="27">
        <v>0.95725550839770523</v>
      </c>
      <c r="F53" s="16">
        <v>1.2433208856840807</v>
      </c>
      <c r="G53" s="16">
        <v>0.73283206334011564</v>
      </c>
      <c r="H53" s="16">
        <v>0.88230294559517286</v>
      </c>
      <c r="I53" s="16">
        <v>1.3798646302013577</v>
      </c>
      <c r="J53" s="16">
        <v>1.1171683299999999</v>
      </c>
      <c r="K53" s="16">
        <v>-460.8564360542253</v>
      </c>
      <c r="L53" s="16">
        <v>379.3371416912459</v>
      </c>
      <c r="M53" s="16">
        <v>-231.8645294860988</v>
      </c>
      <c r="N53" s="13">
        <v>746</v>
      </c>
      <c r="O53">
        <v>379</v>
      </c>
      <c r="V53" s="36"/>
    </row>
    <row r="54" spans="1:22" x14ac:dyDescent="0.35">
      <c r="A54" s="12">
        <v>1554</v>
      </c>
      <c r="B54" s="12" t="s">
        <v>50</v>
      </c>
      <c r="C54" s="16">
        <v>1.1121374593151485</v>
      </c>
      <c r="D54" s="16">
        <v>1.0805751102940169</v>
      </c>
      <c r="E54" s="27">
        <v>0.87262226348586713</v>
      </c>
      <c r="F54" s="16">
        <v>1.1689410809826222</v>
      </c>
      <c r="G54" s="16">
        <v>0.70672325482342124</v>
      </c>
      <c r="H54" s="16">
        <v>0.87027661267424128</v>
      </c>
      <c r="I54" s="16">
        <v>1.2217127745967205</v>
      </c>
      <c r="J54" s="16">
        <v>1.0436761000000001</v>
      </c>
      <c r="K54" s="16">
        <v>-75.738804729148114</v>
      </c>
      <c r="L54" s="16">
        <v>37.440097546695853</v>
      </c>
      <c r="M54" s="16">
        <v>-87.802451213494209</v>
      </c>
      <c r="N54" s="13">
        <v>306</v>
      </c>
      <c r="O54">
        <v>37</v>
      </c>
      <c r="V54" s="36"/>
    </row>
    <row r="55" spans="1:22" x14ac:dyDescent="0.35">
      <c r="A55" s="12">
        <v>1557</v>
      </c>
      <c r="B55" s="12" t="s">
        <v>51</v>
      </c>
      <c r="C55" s="16">
        <v>1.2086609543304034</v>
      </c>
      <c r="D55" s="16">
        <v>1.2015526581322002</v>
      </c>
      <c r="E55" s="27">
        <v>0.94399239156719106</v>
      </c>
      <c r="F55" s="16">
        <v>1.4213583867244672</v>
      </c>
      <c r="G55" s="16">
        <v>0.67549891928227346</v>
      </c>
      <c r="H55" s="16">
        <v>0.93700073322414679</v>
      </c>
      <c r="I55" s="16">
        <v>1.6889305512019921</v>
      </c>
      <c r="J55" s="16">
        <v>1.17235325</v>
      </c>
      <c r="K55" s="16">
        <v>70.352521456588363</v>
      </c>
      <c r="L55" s="16">
        <v>394.40162435135835</v>
      </c>
      <c r="M55" s="16">
        <v>-151.84576776002001</v>
      </c>
      <c r="N55" s="13">
        <v>1120</v>
      </c>
      <c r="O55">
        <v>394</v>
      </c>
      <c r="V55" s="36"/>
    </row>
    <row r="56" spans="1:22" x14ac:dyDescent="0.35">
      <c r="A56" s="12">
        <v>1560</v>
      </c>
      <c r="B56" s="12" t="s">
        <v>52</v>
      </c>
      <c r="C56" s="16">
        <v>1.3386270311584367</v>
      </c>
      <c r="D56" s="16">
        <v>1.0744062658011162</v>
      </c>
      <c r="E56" s="27">
        <v>0.83335418226911107</v>
      </c>
      <c r="F56" s="16">
        <v>1.347670781156256</v>
      </c>
      <c r="G56" s="16">
        <v>0.76826328742558458</v>
      </c>
      <c r="H56" s="16">
        <v>0.87898500010483793</v>
      </c>
      <c r="I56" s="16">
        <v>1.5490110614942234</v>
      </c>
      <c r="J56" s="16">
        <v>1.1595992799999999</v>
      </c>
      <c r="K56" s="16">
        <v>479.34681574062586</v>
      </c>
      <c r="L56" s="16">
        <v>-157.95080529594202</v>
      </c>
      <c r="M56" s="16">
        <v>18.1354705139012</v>
      </c>
      <c r="N56" s="13">
        <v>-1213</v>
      </c>
      <c r="O56">
        <v>-158</v>
      </c>
      <c r="V56" s="36"/>
    </row>
    <row r="57" spans="1:22" x14ac:dyDescent="0.35">
      <c r="A57" s="12">
        <v>1563</v>
      </c>
      <c r="B57" s="12" t="s">
        <v>53</v>
      </c>
      <c r="C57" s="16">
        <v>1.2189481617439739</v>
      </c>
      <c r="D57" s="16">
        <v>1.0195727577898015</v>
      </c>
      <c r="E57" s="27">
        <v>0.94042793818638681</v>
      </c>
      <c r="F57" s="16">
        <v>1.1348305408947168</v>
      </c>
      <c r="G57" s="16">
        <v>0.81256878556221401</v>
      </c>
      <c r="H57" s="16">
        <v>0.78688221762427557</v>
      </c>
      <c r="I57" s="16">
        <v>1.1518924738684073</v>
      </c>
      <c r="J57" s="16">
        <v>1.0738958700000001</v>
      </c>
      <c r="K57" s="16">
        <v>132.75758772792298</v>
      </c>
      <c r="L57" s="16">
        <v>-90.108624607796543</v>
      </c>
      <c r="M57" s="16">
        <v>-104.73657781119491</v>
      </c>
      <c r="N57" s="13">
        <v>87</v>
      </c>
      <c r="O57">
        <v>-90</v>
      </c>
      <c r="V57" s="36"/>
    </row>
    <row r="58" spans="1:22" x14ac:dyDescent="0.35">
      <c r="A58" s="12">
        <v>1566</v>
      </c>
      <c r="B58" s="12" t="s">
        <v>54</v>
      </c>
      <c r="C58" s="16">
        <v>1.2241396312016797</v>
      </c>
      <c r="D58" s="16">
        <v>0.99530669878690958</v>
      </c>
      <c r="E58" s="27">
        <v>0.95202504911950347</v>
      </c>
      <c r="F58" s="16">
        <v>1.1956798808033915</v>
      </c>
      <c r="G58" s="16">
        <v>0.68594958071924161</v>
      </c>
      <c r="H58" s="16">
        <v>0.91247680795374253</v>
      </c>
      <c r="I58" s="16">
        <v>1.2503648777676746</v>
      </c>
      <c r="J58" s="16">
        <v>1.0805946200000001</v>
      </c>
      <c r="K58" s="16">
        <v>75.755027271630979</v>
      </c>
      <c r="L58" s="16">
        <v>103.52297071895183</v>
      </c>
      <c r="M58" s="16">
        <v>-78.525042995076817</v>
      </c>
      <c r="N58" s="13">
        <v>37</v>
      </c>
      <c r="O58">
        <v>104</v>
      </c>
      <c r="V58" s="36"/>
    </row>
    <row r="59" spans="1:22" x14ac:dyDescent="0.35">
      <c r="A59" s="12">
        <v>1573</v>
      </c>
      <c r="B59" s="12" t="s">
        <v>55</v>
      </c>
      <c r="C59" s="16">
        <v>1.3972049527471642</v>
      </c>
      <c r="D59" s="16">
        <v>1.0686048922503235</v>
      </c>
      <c r="E59" s="27">
        <v>0.99395142412121018</v>
      </c>
      <c r="F59" s="16">
        <v>1.4814762283422274</v>
      </c>
      <c r="G59" s="16">
        <v>0.78318205828349852</v>
      </c>
      <c r="H59" s="16">
        <v>0.97560883985627211</v>
      </c>
      <c r="I59" s="16">
        <v>1.8195003817908875</v>
      </c>
      <c r="J59" s="16">
        <v>1.23958857</v>
      </c>
      <c r="K59" s="16">
        <v>315.51195347591317</v>
      </c>
      <c r="L59" s="16">
        <v>417.50958807349531</v>
      </c>
      <c r="M59" s="16">
        <v>18.1354705139012</v>
      </c>
      <c r="N59" s="13">
        <v>-522</v>
      </c>
      <c r="O59">
        <v>418</v>
      </c>
      <c r="V59" s="36"/>
    </row>
    <row r="60" spans="1:22" x14ac:dyDescent="0.35">
      <c r="A60" s="12">
        <v>1576</v>
      </c>
      <c r="B60" s="12" t="s">
        <v>56</v>
      </c>
      <c r="C60" s="16">
        <v>1.3270197245511453</v>
      </c>
      <c r="D60" s="16">
        <v>1.1076364010630413</v>
      </c>
      <c r="E60" s="27">
        <v>0.83517961659202988</v>
      </c>
      <c r="F60" s="16">
        <v>1.4757492865349238</v>
      </c>
      <c r="G60" s="16">
        <v>0.73214107867510791</v>
      </c>
      <c r="H60" s="16">
        <v>0.92681506692789206</v>
      </c>
      <c r="I60" s="16">
        <v>1.5093175286967309</v>
      </c>
      <c r="J60" s="16">
        <v>1.1682815200000001</v>
      </c>
      <c r="K60" s="16">
        <v>-36.984261320138806</v>
      </c>
      <c r="L60" s="16">
        <v>-129.78913014896929</v>
      </c>
      <c r="M60" s="16">
        <v>18.1354705139012</v>
      </c>
      <c r="N60" s="13">
        <v>-172</v>
      </c>
      <c r="O60">
        <v>-130</v>
      </c>
      <c r="V60" s="36"/>
    </row>
    <row r="61" spans="1:22" x14ac:dyDescent="0.35">
      <c r="A61" s="12">
        <v>1577</v>
      </c>
      <c r="B61" s="12" t="s">
        <v>57</v>
      </c>
      <c r="C61" s="16">
        <v>1.0698326404899514</v>
      </c>
      <c r="D61" s="16">
        <v>1.0290070729693501</v>
      </c>
      <c r="E61" s="27">
        <v>1.0346907456608359</v>
      </c>
      <c r="F61" s="16">
        <v>1.1129864207498856</v>
      </c>
      <c r="G61" s="16">
        <v>0.80725941219357433</v>
      </c>
      <c r="H61" s="16">
        <v>0.86546553745519728</v>
      </c>
      <c r="I61" s="16">
        <v>1.0818193180402103</v>
      </c>
      <c r="J61" s="16">
        <v>1.0331217100000001</v>
      </c>
      <c r="K61" s="16">
        <v>-32.444239437041389</v>
      </c>
      <c r="L61" s="16">
        <v>-82.034881647478201</v>
      </c>
      <c r="M61" s="16">
        <v>-7.1926014325060663</v>
      </c>
      <c r="N61" s="13">
        <v>-689</v>
      </c>
      <c r="O61">
        <v>-82</v>
      </c>
      <c r="V61" s="36"/>
    </row>
    <row r="62" spans="1:22" x14ac:dyDescent="0.35">
      <c r="A62" s="12">
        <v>1578</v>
      </c>
      <c r="B62" s="12" t="s">
        <v>58</v>
      </c>
      <c r="C62" s="16">
        <v>1.4060204886479246</v>
      </c>
      <c r="D62" s="16">
        <v>1.1526613963343313</v>
      </c>
      <c r="E62" s="27">
        <v>0.76189538592681749</v>
      </c>
      <c r="F62" s="16">
        <v>1.4871588255704478</v>
      </c>
      <c r="G62" s="16">
        <v>0.69763798005308431</v>
      </c>
      <c r="H62" s="16">
        <v>0.82870564643427236</v>
      </c>
      <c r="I62" s="16">
        <v>1.7313718061640131</v>
      </c>
      <c r="J62" s="16">
        <v>1.2080913099999999</v>
      </c>
      <c r="K62" s="16">
        <v>-198.51780696190019</v>
      </c>
      <c r="L62" s="16">
        <v>510.08557881732537</v>
      </c>
      <c r="M62" s="16">
        <v>18.1354705139012</v>
      </c>
      <c r="N62" s="13">
        <v>-1047</v>
      </c>
      <c r="O62">
        <v>510</v>
      </c>
      <c r="V62" s="36"/>
    </row>
    <row r="63" spans="1:22" x14ac:dyDescent="0.35">
      <c r="A63" s="12">
        <v>1579</v>
      </c>
      <c r="B63" s="12" t="s">
        <v>59</v>
      </c>
      <c r="C63" s="16">
        <v>1.0543712672811754</v>
      </c>
      <c r="D63" s="16">
        <v>1.107579921439577</v>
      </c>
      <c r="E63" s="27">
        <v>0.9876561723067413</v>
      </c>
      <c r="F63" s="16">
        <v>1.0904466743889232</v>
      </c>
      <c r="G63" s="16">
        <v>0.72741900273380267</v>
      </c>
      <c r="H63" s="16">
        <v>0.95112191254672507</v>
      </c>
      <c r="I63" s="16">
        <v>1.0525867997849891</v>
      </c>
      <c r="J63" s="16">
        <v>1.03308764</v>
      </c>
      <c r="K63" s="16">
        <v>194.14875494051756</v>
      </c>
      <c r="L63" s="16">
        <v>208.16248647823824</v>
      </c>
      <c r="M63" s="16">
        <v>18.1354705139012</v>
      </c>
      <c r="N63" s="13">
        <v>-361</v>
      </c>
      <c r="O63">
        <v>208</v>
      </c>
      <c r="V63" s="36"/>
    </row>
    <row r="64" spans="1:22" x14ac:dyDescent="0.35">
      <c r="A64" s="12">
        <v>1580</v>
      </c>
      <c r="B64" s="12" t="s">
        <v>60</v>
      </c>
      <c r="C64" s="16">
        <v>1.0683112227795606</v>
      </c>
      <c r="D64" s="16">
        <v>1.0853598271459211</v>
      </c>
      <c r="E64" s="27">
        <v>1.0132110498058788</v>
      </c>
      <c r="F64" s="16">
        <v>1.1236941558298268</v>
      </c>
      <c r="G64" s="16">
        <v>0.83225380221422629</v>
      </c>
      <c r="H64" s="16">
        <v>0.8298807876052936</v>
      </c>
      <c r="I64" s="16">
        <v>1.1032331377453015</v>
      </c>
      <c r="J64" s="16">
        <v>1.0451061699999999</v>
      </c>
      <c r="K64" s="16">
        <v>-404.93992427480322</v>
      </c>
      <c r="L64" s="16">
        <v>47.959413052887896</v>
      </c>
      <c r="M64" s="16">
        <v>18.1354705139012</v>
      </c>
      <c r="N64" s="13">
        <v>990</v>
      </c>
      <c r="O64">
        <v>48</v>
      </c>
      <c r="V64" s="36"/>
    </row>
    <row r="65" spans="1:22" x14ac:dyDescent="0.35">
      <c r="A65" s="12">
        <v>1804</v>
      </c>
      <c r="B65" s="12" t="s">
        <v>61</v>
      </c>
      <c r="C65" s="16">
        <v>0.95342421622150142</v>
      </c>
      <c r="D65" s="16">
        <v>0.9621797647984216</v>
      </c>
      <c r="E65" s="27">
        <v>0.98686993822697644</v>
      </c>
      <c r="F65" s="16">
        <v>0.94502222827172944</v>
      </c>
      <c r="G65" s="16">
        <v>0.90047880275302461</v>
      </c>
      <c r="H65" s="16">
        <v>0.85753421474974156</v>
      </c>
      <c r="I65" s="16">
        <v>0.89853311390698998</v>
      </c>
      <c r="J65" s="16">
        <v>0.94842230000000005</v>
      </c>
      <c r="K65" s="16">
        <v>45.944470327693303</v>
      </c>
      <c r="L65" s="16">
        <v>-69.400083039134103</v>
      </c>
      <c r="M65" s="16">
        <v>18.1354705139012</v>
      </c>
      <c r="N65" s="13">
        <v>-546</v>
      </c>
      <c r="O65">
        <v>-69</v>
      </c>
      <c r="V65" s="36"/>
    </row>
    <row r="66" spans="1:22" x14ac:dyDescent="0.35">
      <c r="A66" s="12">
        <v>1806</v>
      </c>
      <c r="B66" s="12" t="s">
        <v>62</v>
      </c>
      <c r="C66" s="16">
        <v>1.1671095680392527</v>
      </c>
      <c r="D66" s="16">
        <v>0.90339182076994273</v>
      </c>
      <c r="E66" s="27">
        <v>0.91414116074550789</v>
      </c>
      <c r="F66" s="16">
        <v>1.0552464519407609</v>
      </c>
      <c r="G66" s="16">
        <v>0.82346916509355039</v>
      </c>
      <c r="H66" s="16">
        <v>0.91642555380060864</v>
      </c>
      <c r="I66" s="16">
        <v>0.95556868404765483</v>
      </c>
      <c r="J66" s="16">
        <v>1.0090562199999999</v>
      </c>
      <c r="K66" s="16">
        <v>122.31654762846568</v>
      </c>
      <c r="L66" s="16">
        <v>132.27534214730287</v>
      </c>
      <c r="M66" s="16">
        <v>18.1354705139012</v>
      </c>
      <c r="N66" s="13">
        <v>-772</v>
      </c>
      <c r="O66">
        <v>132</v>
      </c>
      <c r="V66" s="36"/>
    </row>
    <row r="67" spans="1:22" x14ac:dyDescent="0.35">
      <c r="A67" s="12">
        <v>1811</v>
      </c>
      <c r="B67" s="12" t="s">
        <v>63</v>
      </c>
      <c r="C67" s="16">
        <v>1.6255790911737442</v>
      </c>
      <c r="D67" s="16">
        <v>1.3165738963521172</v>
      </c>
      <c r="E67" s="27">
        <v>0.79250394797493806</v>
      </c>
      <c r="F67" s="16">
        <v>1.8300821504974503</v>
      </c>
      <c r="G67" s="16">
        <v>0.7358860944959088</v>
      </c>
      <c r="H67" s="16">
        <v>0.98188502703168701</v>
      </c>
      <c r="I67" s="16">
        <v>2.3157445913405819</v>
      </c>
      <c r="J67" s="16">
        <v>1.4079390599999999</v>
      </c>
      <c r="K67" s="16">
        <v>496.02049236754482</v>
      </c>
      <c r="L67" s="16">
        <v>565.31454676282419</v>
      </c>
      <c r="M67" s="16">
        <v>18.1354705139012</v>
      </c>
      <c r="N67" s="13">
        <v>-1428</v>
      </c>
      <c r="O67">
        <v>565</v>
      </c>
      <c r="V67" s="36"/>
    </row>
    <row r="68" spans="1:22" x14ac:dyDescent="0.35">
      <c r="A68" s="12">
        <v>1812</v>
      </c>
      <c r="B68" s="12" t="s">
        <v>64</v>
      </c>
      <c r="C68" s="16">
        <v>1.3366693395838032</v>
      </c>
      <c r="D68" s="16">
        <v>1.0517393665980008</v>
      </c>
      <c r="E68" s="27">
        <v>0.80238372197167651</v>
      </c>
      <c r="F68" s="16">
        <v>1.3839068746941814</v>
      </c>
      <c r="G68" s="16">
        <v>0.79648004630437808</v>
      </c>
      <c r="H68" s="16">
        <v>1.0354232471629012</v>
      </c>
      <c r="I68" s="16">
        <v>1.9181508272714272</v>
      </c>
      <c r="J68" s="16">
        <v>1.18894849</v>
      </c>
      <c r="K68" s="16">
        <v>628.79599118212047</v>
      </c>
      <c r="L68" s="16">
        <v>-101.35670205168522</v>
      </c>
      <c r="M68" s="16">
        <v>-20.326067947637259</v>
      </c>
      <c r="N68" s="13">
        <v>-124</v>
      </c>
      <c r="O68">
        <v>-101</v>
      </c>
      <c r="V68" s="36"/>
    </row>
    <row r="69" spans="1:22" x14ac:dyDescent="0.35">
      <c r="A69" s="12">
        <v>1813</v>
      </c>
      <c r="B69" s="12" t="s">
        <v>65</v>
      </c>
      <c r="C69" s="16">
        <v>1.135453049730055</v>
      </c>
      <c r="D69" s="16">
        <v>1.1230730708789192</v>
      </c>
      <c r="E69" s="27">
        <v>0.82956661495592887</v>
      </c>
      <c r="F69" s="16">
        <v>1.1306752308016814</v>
      </c>
      <c r="G69" s="16">
        <v>0.85900245537367481</v>
      </c>
      <c r="H69" s="16">
        <v>1.0285739556493174</v>
      </c>
      <c r="I69" s="16">
        <v>1.1414279899574895</v>
      </c>
      <c r="J69" s="16">
        <v>1.0626278899999999</v>
      </c>
      <c r="K69" s="16">
        <v>668.61546661401258</v>
      </c>
      <c r="L69" s="16">
        <v>-142.79807300567003</v>
      </c>
      <c r="M69" s="16">
        <v>-84.129984496978111</v>
      </c>
      <c r="N69" s="13">
        <v>-543</v>
      </c>
      <c r="O69">
        <v>-143</v>
      </c>
      <c r="V69" s="36"/>
    </row>
    <row r="70" spans="1:22" x14ac:dyDescent="0.35">
      <c r="A70" s="12">
        <v>1815</v>
      </c>
      <c r="B70" s="12" t="s">
        <v>66</v>
      </c>
      <c r="C70" s="16">
        <v>1.438400624481563</v>
      </c>
      <c r="D70" s="16">
        <v>1.1250238692069661</v>
      </c>
      <c r="E70" s="27">
        <v>0.82432621529457939</v>
      </c>
      <c r="F70" s="16">
        <v>1.6265270551203546</v>
      </c>
      <c r="G70" s="16">
        <v>0.74854199769393892</v>
      </c>
      <c r="H70" s="16">
        <v>1.1102280962838238</v>
      </c>
      <c r="I70" s="16">
        <v>2.5086777861651139</v>
      </c>
      <c r="J70" s="16">
        <v>1.3091654399999999</v>
      </c>
      <c r="K70" s="16">
        <v>-695.60409303026097</v>
      </c>
      <c r="L70" s="16">
        <v>0</v>
      </c>
      <c r="M70" s="16">
        <v>18.1354705139012</v>
      </c>
      <c r="N70" s="13">
        <v>742</v>
      </c>
      <c r="O70">
        <v>0</v>
      </c>
      <c r="V70" s="36"/>
    </row>
    <row r="71" spans="1:22" x14ac:dyDescent="0.35">
      <c r="A71" s="12">
        <v>1816</v>
      </c>
      <c r="B71" s="12" t="s">
        <v>67</v>
      </c>
      <c r="C71" s="16">
        <v>1.8115548821860128</v>
      </c>
      <c r="D71" s="16">
        <v>1.7664333628401172</v>
      </c>
      <c r="E71" s="27">
        <v>0.81193571061133163</v>
      </c>
      <c r="F71" s="16">
        <v>2.5946093851844214</v>
      </c>
      <c r="G71" s="16">
        <v>0.84888231902071265</v>
      </c>
      <c r="H71" s="16">
        <v>1.1535159256828427</v>
      </c>
      <c r="I71" s="16">
        <v>4.9840170440883718</v>
      </c>
      <c r="J71" s="16">
        <v>1.86145279</v>
      </c>
      <c r="K71" s="16">
        <v>-663.77810078987397</v>
      </c>
      <c r="L71" s="16">
        <v>754.70585538994112</v>
      </c>
      <c r="M71" s="16">
        <v>18.1354705139012</v>
      </c>
      <c r="N71" s="13">
        <v>2212</v>
      </c>
      <c r="O71">
        <v>755</v>
      </c>
      <c r="V71" s="36"/>
    </row>
    <row r="72" spans="1:22" x14ac:dyDescent="0.35">
      <c r="A72" s="12">
        <v>1818</v>
      </c>
      <c r="B72" s="12" t="s">
        <v>39</v>
      </c>
      <c r="C72" s="16">
        <v>1.2016348069488296</v>
      </c>
      <c r="D72" s="16">
        <v>1.2071467944188168</v>
      </c>
      <c r="E72" s="27">
        <v>1.0699689730039605</v>
      </c>
      <c r="F72" s="16">
        <v>1.3578913119769245</v>
      </c>
      <c r="G72" s="16">
        <v>0.85705720847695643</v>
      </c>
      <c r="H72" s="16">
        <v>1.2465148594932756</v>
      </c>
      <c r="I72" s="16">
        <v>1.9111650384759378</v>
      </c>
      <c r="J72" s="16">
        <v>1.2287900199999999</v>
      </c>
      <c r="K72" s="16">
        <v>-45.733475006075381</v>
      </c>
      <c r="L72" s="16">
        <v>206.4822606806795</v>
      </c>
      <c r="M72" s="16">
        <v>18.1354705139012</v>
      </c>
      <c r="N72" s="13">
        <v>-69</v>
      </c>
      <c r="O72">
        <v>206</v>
      </c>
      <c r="V72" s="36"/>
    </row>
    <row r="73" spans="1:22" x14ac:dyDescent="0.35">
      <c r="A73" s="12">
        <v>1820</v>
      </c>
      <c r="B73" s="12" t="s">
        <v>68</v>
      </c>
      <c r="C73" s="16">
        <v>1.1440241470441963</v>
      </c>
      <c r="D73" s="16">
        <v>0.98642829577852875</v>
      </c>
      <c r="E73" s="27">
        <v>0.94023379191939127</v>
      </c>
      <c r="F73" s="16">
        <v>1.1124645210926956</v>
      </c>
      <c r="G73" s="16">
        <v>0.85129366501126613</v>
      </c>
      <c r="H73" s="16">
        <v>0.95604459289182608</v>
      </c>
      <c r="I73" s="16">
        <v>1.1368487776078717</v>
      </c>
      <c r="J73" s="16">
        <v>1.04598455</v>
      </c>
      <c r="K73" s="16">
        <v>433.09808322357702</v>
      </c>
      <c r="L73" s="16">
        <v>339.27783821895196</v>
      </c>
      <c r="M73" s="16">
        <v>-129.82784213783876</v>
      </c>
      <c r="N73" s="13">
        <v>-231</v>
      </c>
      <c r="O73">
        <v>339</v>
      </c>
      <c r="V73" s="36"/>
    </row>
    <row r="74" spans="1:22" x14ac:dyDescent="0.35">
      <c r="A74" s="12">
        <v>1822</v>
      </c>
      <c r="B74" s="12" t="s">
        <v>69</v>
      </c>
      <c r="C74" s="16">
        <v>1.2484250243800279</v>
      </c>
      <c r="D74" s="16">
        <v>1.3418686362465981</v>
      </c>
      <c r="E74" s="27">
        <v>1.1333061546444627</v>
      </c>
      <c r="F74" s="16">
        <v>1.344307087041398</v>
      </c>
      <c r="G74" s="16">
        <v>0.79502458176912816</v>
      </c>
      <c r="H74" s="16">
        <v>1.1737069315909578</v>
      </c>
      <c r="I74" s="16">
        <v>1.7543558288508563</v>
      </c>
      <c r="J74" s="16">
        <v>1.2664266799999999</v>
      </c>
      <c r="K74" s="16">
        <v>-72.645128616029339</v>
      </c>
      <c r="L74" s="16">
        <v>146.0610381631256</v>
      </c>
      <c r="M74" s="16">
        <v>-212.76655797120887</v>
      </c>
      <c r="N74" s="13">
        <v>934</v>
      </c>
      <c r="O74">
        <v>146</v>
      </c>
      <c r="V74" s="36"/>
    </row>
    <row r="75" spans="1:22" x14ac:dyDescent="0.35">
      <c r="A75" s="12">
        <v>1824</v>
      </c>
      <c r="B75" s="12" t="s">
        <v>70</v>
      </c>
      <c r="C75" s="16">
        <v>1.1878932589571116</v>
      </c>
      <c r="D75" s="16">
        <v>0.92607018458481105</v>
      </c>
      <c r="E75" s="27">
        <v>0.91163108545903027</v>
      </c>
      <c r="F75" s="16">
        <v>1.0581560118202937</v>
      </c>
      <c r="G75" s="16">
        <v>0.81276510290387516</v>
      </c>
      <c r="H75" s="16">
        <v>0.92459870952366208</v>
      </c>
      <c r="I75" s="16">
        <v>1.0182302407956842</v>
      </c>
      <c r="J75" s="16">
        <v>1.0262566399999999</v>
      </c>
      <c r="K75" s="16">
        <v>427.44807155074454</v>
      </c>
      <c r="L75" s="16">
        <v>176.75583099843928</v>
      </c>
      <c r="M75" s="16">
        <v>9.7797558018749395</v>
      </c>
      <c r="N75" s="13">
        <v>-768</v>
      </c>
      <c r="O75">
        <v>177</v>
      </c>
      <c r="V75" s="36"/>
    </row>
    <row r="76" spans="1:22" x14ac:dyDescent="0.35">
      <c r="A76" s="12">
        <v>1825</v>
      </c>
      <c r="B76" s="12" t="s">
        <v>71</v>
      </c>
      <c r="C76" s="16">
        <v>1.4929620064390818</v>
      </c>
      <c r="D76" s="16">
        <v>1.0798232419719374</v>
      </c>
      <c r="E76" s="27">
        <v>0.82433172238573749</v>
      </c>
      <c r="F76" s="16">
        <v>1.5875680443382005</v>
      </c>
      <c r="G76" s="16">
        <v>0.77323528416577447</v>
      </c>
      <c r="H76" s="16">
        <v>0.98974933589781733</v>
      </c>
      <c r="I76" s="16">
        <v>2.2211442634996419</v>
      </c>
      <c r="J76" s="16">
        <v>1.2892312399999999</v>
      </c>
      <c r="K76" s="16">
        <v>20.689536211314451</v>
      </c>
      <c r="L76" s="16">
        <v>-114.8921292913904</v>
      </c>
      <c r="M76" s="16">
        <v>18.1354705139012</v>
      </c>
      <c r="N76" s="13">
        <v>-633</v>
      </c>
      <c r="O76">
        <v>-115</v>
      </c>
      <c r="V76" s="36"/>
    </row>
    <row r="77" spans="1:22" x14ac:dyDescent="0.35">
      <c r="A77" s="12">
        <v>1826</v>
      </c>
      <c r="B77" s="12" t="s">
        <v>72</v>
      </c>
      <c r="C77" s="16">
        <v>1.618040078065849</v>
      </c>
      <c r="D77" s="16">
        <v>1.2223208120617137</v>
      </c>
      <c r="E77" s="27">
        <v>0.68171933733643975</v>
      </c>
      <c r="F77" s="16">
        <v>1.7270514747606316</v>
      </c>
      <c r="G77" s="16">
        <v>0.64463001301362155</v>
      </c>
      <c r="H77" s="16">
        <v>1.0199200508383697</v>
      </c>
      <c r="I77" s="16">
        <v>2.5233210458947299</v>
      </c>
      <c r="J77" s="16">
        <v>1.3713692399999999</v>
      </c>
      <c r="K77" s="16">
        <v>953.6740104364336</v>
      </c>
      <c r="L77" s="16">
        <v>613.29702421727973</v>
      </c>
      <c r="M77" s="16">
        <v>18.1354705139012</v>
      </c>
      <c r="N77" s="13">
        <v>-1136</v>
      </c>
      <c r="O77">
        <v>613</v>
      </c>
      <c r="V77" s="36"/>
    </row>
    <row r="78" spans="1:22" x14ac:dyDescent="0.35">
      <c r="A78" s="12">
        <v>1827</v>
      </c>
      <c r="B78" s="12" t="s">
        <v>73</v>
      </c>
      <c r="C78" s="16">
        <v>1.4581465100959341</v>
      </c>
      <c r="D78" s="16">
        <v>1.2537989125907607</v>
      </c>
      <c r="E78" s="27">
        <v>0.74758724062988891</v>
      </c>
      <c r="F78" s="16">
        <v>1.7088101940909255</v>
      </c>
      <c r="G78" s="16">
        <v>0.75948850473418772</v>
      </c>
      <c r="H78" s="16">
        <v>1.0734249844368176</v>
      </c>
      <c r="I78" s="16">
        <v>2.3233268178740873</v>
      </c>
      <c r="J78" s="16">
        <v>1.3241073400000001</v>
      </c>
      <c r="K78" s="16">
        <v>1716.6537557695976</v>
      </c>
      <c r="L78" s="16">
        <v>-49.612977391434221</v>
      </c>
      <c r="M78" s="16">
        <v>18.1354705139012</v>
      </c>
      <c r="N78" s="13">
        <v>-1418</v>
      </c>
      <c r="O78">
        <v>-50</v>
      </c>
      <c r="V78" s="36"/>
    </row>
    <row r="79" spans="1:22" x14ac:dyDescent="0.35">
      <c r="A79" s="12">
        <v>1828</v>
      </c>
      <c r="B79" s="12" t="s">
        <v>74</v>
      </c>
      <c r="C79" s="16">
        <v>1.1948138598344882</v>
      </c>
      <c r="D79" s="16">
        <v>1.1331410945364548</v>
      </c>
      <c r="E79" s="27">
        <v>0.84160047249448167</v>
      </c>
      <c r="F79" s="16">
        <v>1.3545435567073429</v>
      </c>
      <c r="G79" s="16">
        <v>0.80746887639403719</v>
      </c>
      <c r="H79" s="16">
        <v>1.1399911195405319</v>
      </c>
      <c r="I79" s="16">
        <v>1.9590143125635899</v>
      </c>
      <c r="J79" s="16">
        <v>1.1695338099999999</v>
      </c>
      <c r="K79" s="16">
        <v>160.42538463864267</v>
      </c>
      <c r="L79" s="16">
        <v>688.88141122363425</v>
      </c>
      <c r="M79" s="16">
        <v>18.1354705139012</v>
      </c>
      <c r="N79" s="13">
        <v>972</v>
      </c>
      <c r="O79">
        <v>689</v>
      </c>
      <c r="V79" s="36"/>
    </row>
    <row r="80" spans="1:22" x14ac:dyDescent="0.35">
      <c r="A80" s="12">
        <v>1832</v>
      </c>
      <c r="B80" s="12" t="s">
        <v>75</v>
      </c>
      <c r="C80" s="16">
        <v>1.3555224416234923</v>
      </c>
      <c r="D80" s="16">
        <v>1.0630724315623326</v>
      </c>
      <c r="E80" s="27">
        <v>0.89155180585604787</v>
      </c>
      <c r="F80" s="16">
        <v>1.309898388394662</v>
      </c>
      <c r="G80" s="16">
        <v>0.74221575371813397</v>
      </c>
      <c r="H80" s="16">
        <v>1.044859828803772</v>
      </c>
      <c r="I80" s="16">
        <v>1.3304810206468665</v>
      </c>
      <c r="J80" s="16">
        <v>1.15703259</v>
      </c>
      <c r="K80" s="16">
        <v>100.51268010259199</v>
      </c>
      <c r="L80" s="16">
        <v>-164.67715035310243</v>
      </c>
      <c r="M80" s="16">
        <v>18.1354705139012</v>
      </c>
      <c r="N80" s="13">
        <v>-635</v>
      </c>
      <c r="O80">
        <v>-165</v>
      </c>
      <c r="V80" s="36"/>
    </row>
    <row r="81" spans="1:22" x14ac:dyDescent="0.35">
      <c r="A81" s="12">
        <v>1833</v>
      </c>
      <c r="B81" s="12" t="s">
        <v>76</v>
      </c>
      <c r="C81" s="16">
        <v>1.1108640427291983</v>
      </c>
      <c r="D81" s="16">
        <v>0.9381685164528738</v>
      </c>
      <c r="E81" s="27">
        <v>0.9029127991942183</v>
      </c>
      <c r="F81" s="16">
        <v>1.0203797475429253</v>
      </c>
      <c r="G81" s="16">
        <v>0.797534254263079</v>
      </c>
      <c r="H81" s="16">
        <v>0.9212272562449364</v>
      </c>
      <c r="I81" s="16">
        <v>0.94603676676884929</v>
      </c>
      <c r="J81" s="16">
        <v>0.99074152000000004</v>
      </c>
      <c r="K81" s="16">
        <v>200.33559721532779</v>
      </c>
      <c r="L81" s="16">
        <v>-81.102157778560141</v>
      </c>
      <c r="M81" s="16">
        <v>18.1354705139012</v>
      </c>
      <c r="N81" s="13">
        <v>-557</v>
      </c>
      <c r="O81">
        <v>-81</v>
      </c>
      <c r="V81" s="36"/>
    </row>
    <row r="82" spans="1:22" x14ac:dyDescent="0.35">
      <c r="A82" s="12">
        <v>1834</v>
      </c>
      <c r="B82" s="12" t="s">
        <v>77</v>
      </c>
      <c r="C82" s="16">
        <v>1.8429366031790404</v>
      </c>
      <c r="D82" s="16">
        <v>1.952789023164371</v>
      </c>
      <c r="E82" s="27">
        <v>0.80279592224738439</v>
      </c>
      <c r="F82" s="16">
        <v>2.6243902229227682</v>
      </c>
      <c r="G82" s="16">
        <v>0.66422348347385629</v>
      </c>
      <c r="H82" s="16">
        <v>0.94728562703361952</v>
      </c>
      <c r="I82" s="16">
        <v>1.9147255444635065</v>
      </c>
      <c r="J82" s="16">
        <v>1.6498231999999999</v>
      </c>
      <c r="K82" s="16">
        <v>718.87382765769848</v>
      </c>
      <c r="L82" s="16">
        <v>-135.37631301725094</v>
      </c>
      <c r="M82" s="16">
        <v>18.1354705139012</v>
      </c>
      <c r="N82" s="13">
        <v>-689</v>
      </c>
      <c r="O82">
        <v>-135</v>
      </c>
      <c r="V82" s="36"/>
    </row>
    <row r="83" spans="1:22" x14ac:dyDescent="0.35">
      <c r="A83" s="12">
        <v>1835</v>
      </c>
      <c r="B83" s="12" t="s">
        <v>78</v>
      </c>
      <c r="C83" s="16">
        <v>1.569627200406515</v>
      </c>
      <c r="D83" s="16">
        <v>1.5658514039526832</v>
      </c>
      <c r="E83" s="27">
        <v>0.86932832342441557</v>
      </c>
      <c r="F83" s="16">
        <v>2.500930912154554</v>
      </c>
      <c r="G83" s="16">
        <v>0.89378889814040419</v>
      </c>
      <c r="H83" s="16">
        <v>1.2150019730246264</v>
      </c>
      <c r="I83" s="16">
        <v>5.0108384647102504</v>
      </c>
      <c r="J83" s="16">
        <v>1.73818578</v>
      </c>
      <c r="K83" s="16">
        <v>208.46723534548684</v>
      </c>
      <c r="L83" s="16">
        <v>0</v>
      </c>
      <c r="M83" s="16">
        <v>18.1354705139012</v>
      </c>
      <c r="N83" s="13">
        <v>2811</v>
      </c>
      <c r="O83">
        <v>0</v>
      </c>
      <c r="V83" s="36"/>
    </row>
    <row r="84" spans="1:22" x14ac:dyDescent="0.35">
      <c r="A84" s="12">
        <v>1836</v>
      </c>
      <c r="B84" s="12" t="s">
        <v>79</v>
      </c>
      <c r="C84" s="16">
        <v>1.5691267179261581</v>
      </c>
      <c r="D84" s="16">
        <v>1.719135384456181</v>
      </c>
      <c r="E84" s="27">
        <v>0.73518854808408329</v>
      </c>
      <c r="F84" s="16">
        <v>2.2192856823107729</v>
      </c>
      <c r="G84" s="16">
        <v>0.66236468003779558</v>
      </c>
      <c r="H84" s="16">
        <v>0.96938491564285822</v>
      </c>
      <c r="I84" s="16">
        <v>2.6250277239791613</v>
      </c>
      <c r="J84" s="16">
        <v>1.5178809499999999</v>
      </c>
      <c r="K84" s="16">
        <v>66.964635338084463</v>
      </c>
      <c r="L84" s="16">
        <v>100.97426945426338</v>
      </c>
      <c r="M84" s="16">
        <v>18.1354705139012</v>
      </c>
      <c r="N84" s="13">
        <v>771</v>
      </c>
      <c r="O84">
        <v>101</v>
      </c>
      <c r="V84" s="36"/>
    </row>
    <row r="85" spans="1:22" x14ac:dyDescent="0.35">
      <c r="A85" s="12">
        <v>1837</v>
      </c>
      <c r="B85" s="12" t="s">
        <v>80</v>
      </c>
      <c r="C85" s="16">
        <v>1.2900449543641113</v>
      </c>
      <c r="D85" s="16">
        <v>1.1925658436271589</v>
      </c>
      <c r="E85" s="27">
        <v>0.82778259484802952</v>
      </c>
      <c r="F85" s="16">
        <v>1.2670718528584632</v>
      </c>
      <c r="G85" s="16">
        <v>0.79475648784333786</v>
      </c>
      <c r="H85" s="16">
        <v>1.0797652721115112</v>
      </c>
      <c r="I85" s="16">
        <v>1.1937196504297192</v>
      </c>
      <c r="J85" s="16">
        <v>1.14495992</v>
      </c>
      <c r="K85" s="16">
        <v>343.66573364174184</v>
      </c>
      <c r="L85" s="16">
        <v>84.234639187737343</v>
      </c>
      <c r="M85" s="16">
        <v>18.1354705139012</v>
      </c>
      <c r="N85" s="13">
        <v>-386</v>
      </c>
      <c r="O85">
        <v>84</v>
      </c>
      <c r="V85" s="36"/>
    </row>
    <row r="86" spans="1:22" x14ac:dyDescent="0.35">
      <c r="A86" s="12">
        <v>1838</v>
      </c>
      <c r="B86" s="12" t="s">
        <v>81</v>
      </c>
      <c r="C86" s="16">
        <v>1.4719628383577186</v>
      </c>
      <c r="D86" s="16">
        <v>1.0875840848092064</v>
      </c>
      <c r="E86" s="27">
        <v>0.72054506199969237</v>
      </c>
      <c r="F86" s="16">
        <v>1.5362842106096337</v>
      </c>
      <c r="G86" s="16">
        <v>0.89312431155523164</v>
      </c>
      <c r="H86" s="16">
        <v>0.92497898929964506</v>
      </c>
      <c r="I86" s="16">
        <v>1.8655875871067491</v>
      </c>
      <c r="J86" s="16">
        <v>1.2406892300000001</v>
      </c>
      <c r="K86" s="16">
        <v>161.76558938530948</v>
      </c>
      <c r="L86" s="16">
        <v>12.511811980245781</v>
      </c>
      <c r="M86" s="16">
        <v>18.1354705139012</v>
      </c>
      <c r="N86" s="13">
        <v>-481</v>
      </c>
      <c r="O86">
        <v>13</v>
      </c>
      <c r="V86" s="36"/>
    </row>
    <row r="87" spans="1:22" x14ac:dyDescent="0.35">
      <c r="A87" s="12">
        <v>1839</v>
      </c>
      <c r="B87" s="12" t="s">
        <v>82</v>
      </c>
      <c r="C87" s="16">
        <v>1.6865834433724101</v>
      </c>
      <c r="D87" s="16">
        <v>1.0942050493702551</v>
      </c>
      <c r="E87" s="27">
        <v>0.86881875812809584</v>
      </c>
      <c r="F87" s="16">
        <v>1.8176846840548078</v>
      </c>
      <c r="G87" s="16">
        <v>0.70136129956032445</v>
      </c>
      <c r="H87" s="16">
        <v>1.2749892807495748</v>
      </c>
      <c r="I87" s="16">
        <v>2.7903148835667229</v>
      </c>
      <c r="J87" s="16">
        <v>1.43650806</v>
      </c>
      <c r="K87" s="16">
        <v>404.4529653527739</v>
      </c>
      <c r="L87" s="16">
        <v>232.8030089340493</v>
      </c>
      <c r="M87" s="16">
        <v>18.1354705139012</v>
      </c>
      <c r="N87" s="13">
        <v>-1599</v>
      </c>
      <c r="O87">
        <v>233</v>
      </c>
      <c r="V87" s="36"/>
    </row>
    <row r="88" spans="1:22" x14ac:dyDescent="0.35">
      <c r="A88" s="12">
        <v>1840</v>
      </c>
      <c r="B88" s="12" t="s">
        <v>83</v>
      </c>
      <c r="C88" s="16">
        <v>1.3131369603471814</v>
      </c>
      <c r="D88" s="16">
        <v>1.081672741622846</v>
      </c>
      <c r="E88" s="27">
        <v>0.86015527819006499</v>
      </c>
      <c r="F88" s="16">
        <v>1.2206525220145312</v>
      </c>
      <c r="G88" s="16">
        <v>0.81498000390164838</v>
      </c>
      <c r="H88" s="16">
        <v>0.98961283092540064</v>
      </c>
      <c r="I88" s="16">
        <v>1.2977230126412322</v>
      </c>
      <c r="J88" s="16">
        <v>1.13537884</v>
      </c>
      <c r="K88" s="16">
        <v>1204.297088855591</v>
      </c>
      <c r="L88" s="16">
        <v>219.61256469605323</v>
      </c>
      <c r="M88" s="16">
        <v>-118.39275099834586</v>
      </c>
      <c r="N88" s="13">
        <v>-1132</v>
      </c>
      <c r="O88">
        <v>220</v>
      </c>
      <c r="V88" s="36"/>
    </row>
    <row r="89" spans="1:22" x14ac:dyDescent="0.35">
      <c r="A89" s="12">
        <v>1841</v>
      </c>
      <c r="B89" s="12" t="s">
        <v>84</v>
      </c>
      <c r="C89" s="16">
        <v>1.1493315822458223</v>
      </c>
      <c r="D89" s="16">
        <v>0.87879371165298981</v>
      </c>
      <c r="E89" s="27">
        <v>0.87032222242936419</v>
      </c>
      <c r="F89" s="16">
        <v>1.1147487612839431</v>
      </c>
      <c r="G89" s="16">
        <v>0.85890488854444502</v>
      </c>
      <c r="H89" s="16">
        <v>1.0063905333644088</v>
      </c>
      <c r="I89" s="16">
        <v>1.0719803758585398</v>
      </c>
      <c r="J89" s="16">
        <v>1.0093125599999999</v>
      </c>
      <c r="K89" s="16">
        <v>-368.91409889022185</v>
      </c>
      <c r="L89" s="16">
        <v>-171.94294630446734</v>
      </c>
      <c r="M89" s="16">
        <v>-44.969809086223762</v>
      </c>
      <c r="N89" s="13">
        <v>818</v>
      </c>
      <c r="O89">
        <v>-172</v>
      </c>
      <c r="V89" s="36"/>
    </row>
    <row r="90" spans="1:22" x14ac:dyDescent="0.35">
      <c r="A90" s="12">
        <v>1845</v>
      </c>
      <c r="B90" s="12" t="s">
        <v>85</v>
      </c>
      <c r="C90" s="16">
        <v>1.4411107976100774</v>
      </c>
      <c r="D90" s="16">
        <v>1.1102551067447426</v>
      </c>
      <c r="E90" s="27">
        <v>0.76633508940130368</v>
      </c>
      <c r="F90" s="16">
        <v>1.6123942126305135</v>
      </c>
      <c r="G90" s="16">
        <v>0.68687174427764985</v>
      </c>
      <c r="H90" s="16">
        <v>1.0759754570781028</v>
      </c>
      <c r="I90" s="16">
        <v>1.9265952824277626</v>
      </c>
      <c r="J90" s="16">
        <v>1.2445566100000001</v>
      </c>
      <c r="K90" s="16">
        <v>-286.08834951939531</v>
      </c>
      <c r="L90" s="16">
        <v>208.27906096875108</v>
      </c>
      <c r="M90" s="16">
        <v>18.1354705139012</v>
      </c>
      <c r="N90" s="13">
        <v>360</v>
      </c>
      <c r="O90">
        <v>208</v>
      </c>
      <c r="V90" s="36"/>
    </row>
    <row r="91" spans="1:22" x14ac:dyDescent="0.35">
      <c r="A91" s="12">
        <v>1848</v>
      </c>
      <c r="B91" s="12" t="s">
        <v>86</v>
      </c>
      <c r="C91" s="16">
        <v>1.3395239783146038</v>
      </c>
      <c r="D91" s="16">
        <v>1.1367176381952775</v>
      </c>
      <c r="E91" s="27">
        <v>0.84937478503972408</v>
      </c>
      <c r="F91" s="16">
        <v>1.4661028208363278</v>
      </c>
      <c r="G91" s="16">
        <v>0.7779385903584084</v>
      </c>
      <c r="H91" s="16">
        <v>0.94850234489676388</v>
      </c>
      <c r="I91" s="16">
        <v>1.6532979515504866</v>
      </c>
      <c r="J91" s="16">
        <v>1.19654284</v>
      </c>
      <c r="K91" s="16">
        <v>107.29640399753404</v>
      </c>
      <c r="L91" s="16">
        <v>-84.757998597625274</v>
      </c>
      <c r="M91" s="16">
        <v>18.1354705139012</v>
      </c>
      <c r="N91" s="13">
        <v>-340</v>
      </c>
      <c r="O91">
        <v>-85</v>
      </c>
      <c r="V91" s="36"/>
    </row>
    <row r="92" spans="1:22" x14ac:dyDescent="0.35">
      <c r="A92" s="12">
        <v>1851</v>
      </c>
      <c r="B92" s="12" t="s">
        <v>87</v>
      </c>
      <c r="C92" s="16">
        <v>1.6176266408416666</v>
      </c>
      <c r="D92" s="16">
        <v>0.99514291424165813</v>
      </c>
      <c r="E92" s="27">
        <v>0.63588566508119282</v>
      </c>
      <c r="F92" s="16">
        <v>1.4764369201029266</v>
      </c>
      <c r="G92" s="16">
        <v>0.863849800445466</v>
      </c>
      <c r="H92" s="16">
        <v>1.0973216287217258</v>
      </c>
      <c r="I92" s="16">
        <v>1.8100582253740614</v>
      </c>
      <c r="J92" s="16">
        <v>1.2547077499999999</v>
      </c>
      <c r="K92" s="16">
        <v>1004.4951793406719</v>
      </c>
      <c r="L92" s="16">
        <v>859.6003701470554</v>
      </c>
      <c r="M92" s="16">
        <v>18.1354705139012</v>
      </c>
      <c r="N92" s="13">
        <v>-1604</v>
      </c>
      <c r="O92">
        <v>860</v>
      </c>
      <c r="V92" s="36"/>
    </row>
    <row r="93" spans="1:22" x14ac:dyDescent="0.35">
      <c r="A93" s="12">
        <v>1853</v>
      </c>
      <c r="B93" s="12" t="s">
        <v>88</v>
      </c>
      <c r="C93" s="16">
        <v>1.470806245282769</v>
      </c>
      <c r="D93" s="16">
        <v>1.0658963890403543</v>
      </c>
      <c r="E93" s="27">
        <v>0.62753115821997296</v>
      </c>
      <c r="F93" s="16">
        <v>1.653908330022597</v>
      </c>
      <c r="G93" s="16">
        <v>0.76650007994403613</v>
      </c>
      <c r="H93" s="16">
        <v>1.2356450781091117</v>
      </c>
      <c r="I93" s="16">
        <v>2.3147656837323032</v>
      </c>
      <c r="J93" s="16">
        <v>1.2687967200000001</v>
      </c>
      <c r="K93" s="16">
        <v>392.37020706620672</v>
      </c>
      <c r="L93" s="16">
        <v>70.322251435862327</v>
      </c>
      <c r="M93" s="16">
        <v>-94.646484373316852</v>
      </c>
      <c r="N93" s="13">
        <v>129</v>
      </c>
      <c r="O93">
        <v>70</v>
      </c>
      <c r="V93" s="36"/>
    </row>
    <row r="94" spans="1:22" x14ac:dyDescent="0.35">
      <c r="A94" s="12">
        <v>1856</v>
      </c>
      <c r="B94" s="12" t="s">
        <v>89</v>
      </c>
      <c r="C94" s="16">
        <v>1.7467194189711712</v>
      </c>
      <c r="D94" s="16">
        <v>1.354344327001539</v>
      </c>
      <c r="E94" s="27">
        <v>0.71404353249311647</v>
      </c>
      <c r="F94" s="16">
        <v>2.2974122194680273</v>
      </c>
      <c r="G94" s="16">
        <v>0.94163715499102008</v>
      </c>
      <c r="H94" s="16">
        <v>1.2587863038861151</v>
      </c>
      <c r="I94" s="16">
        <v>4.9014003312506107</v>
      </c>
      <c r="J94" s="16">
        <v>1.7108435200000001</v>
      </c>
      <c r="K94" s="16">
        <v>-1128.0018228163422</v>
      </c>
      <c r="L94" s="16">
        <v>0</v>
      </c>
      <c r="M94" s="16">
        <v>18.1354705139012</v>
      </c>
      <c r="N94" s="13">
        <v>2803</v>
      </c>
      <c r="O94">
        <v>0</v>
      </c>
      <c r="V94" s="36"/>
    </row>
    <row r="95" spans="1:22" x14ac:dyDescent="0.35">
      <c r="A95" s="12">
        <v>1857</v>
      </c>
      <c r="B95" s="12" t="s">
        <v>90</v>
      </c>
      <c r="C95" s="16">
        <v>1.6737054738237058</v>
      </c>
      <c r="D95" s="16">
        <v>1.4173925694848311</v>
      </c>
      <c r="E95" s="27">
        <v>0.76618713588813225</v>
      </c>
      <c r="F95" s="16">
        <v>1.9505848761383509</v>
      </c>
      <c r="G95" s="16">
        <v>1.1627911759809362</v>
      </c>
      <c r="H95" s="16">
        <v>1.4779354491176064</v>
      </c>
      <c r="I95" s="16">
        <v>3.60522807985565</v>
      </c>
      <c r="J95" s="16">
        <v>1.60397386</v>
      </c>
      <c r="K95" s="16">
        <v>1173.355219002281</v>
      </c>
      <c r="L95" s="16">
        <v>464.31809812780921</v>
      </c>
      <c r="M95" s="16">
        <v>18.1354705139012</v>
      </c>
      <c r="N95" s="13">
        <v>1853</v>
      </c>
      <c r="O95">
        <v>464</v>
      </c>
      <c r="V95" s="36"/>
    </row>
    <row r="96" spans="1:22" x14ac:dyDescent="0.35">
      <c r="A96" s="12">
        <v>1859</v>
      </c>
      <c r="B96" s="12" t="s">
        <v>91</v>
      </c>
      <c r="C96" s="16">
        <v>1.5457922311040828</v>
      </c>
      <c r="D96" s="16">
        <v>1.0260326111675728</v>
      </c>
      <c r="E96" s="27">
        <v>0.77931170957539142</v>
      </c>
      <c r="F96" s="16">
        <v>1.641255234219565</v>
      </c>
      <c r="G96" s="16">
        <v>0.71858685122141397</v>
      </c>
      <c r="H96" s="16">
        <v>1.1563009352344769</v>
      </c>
      <c r="I96" s="16">
        <v>2.4263404840423677</v>
      </c>
      <c r="J96" s="16">
        <v>1.3117139799999999</v>
      </c>
      <c r="K96" s="16">
        <v>493.40712401347258</v>
      </c>
      <c r="L96" s="16">
        <v>723.23533443671329</v>
      </c>
      <c r="M96" s="16">
        <v>-123.55167117324049</v>
      </c>
      <c r="N96" s="13">
        <v>1296</v>
      </c>
      <c r="O96">
        <v>723</v>
      </c>
      <c r="V96" s="36"/>
    </row>
    <row r="97" spans="1:22" x14ac:dyDescent="0.35">
      <c r="A97" s="12">
        <v>1860</v>
      </c>
      <c r="B97" s="12" t="s">
        <v>92</v>
      </c>
      <c r="C97" s="16">
        <v>1.1095446159812132</v>
      </c>
      <c r="D97" s="16">
        <v>1.054840334416971</v>
      </c>
      <c r="E97" s="27">
        <v>0.96392187191982304</v>
      </c>
      <c r="F97" s="16">
        <v>1.0624516581857073</v>
      </c>
      <c r="G97" s="16">
        <v>0.89706450023539253</v>
      </c>
      <c r="H97" s="16">
        <v>1.0710408519658341</v>
      </c>
      <c r="I97" s="16">
        <v>1.0513677938664607</v>
      </c>
      <c r="J97" s="16">
        <v>1.05079945</v>
      </c>
      <c r="K97" s="16">
        <v>402.72312949536399</v>
      </c>
      <c r="L97" s="16">
        <v>-24.562188131107071</v>
      </c>
      <c r="M97" s="16">
        <v>2.4685441744222771</v>
      </c>
      <c r="N97" s="13">
        <v>-95</v>
      </c>
      <c r="O97">
        <v>-25</v>
      </c>
      <c r="V97" s="36"/>
    </row>
    <row r="98" spans="1:22" x14ac:dyDescent="0.35">
      <c r="A98" s="12">
        <v>1865</v>
      </c>
      <c r="B98" s="12" t="s">
        <v>93</v>
      </c>
      <c r="C98" s="16">
        <v>1.1328742043076239</v>
      </c>
      <c r="D98" s="16">
        <v>1.0003486859139565</v>
      </c>
      <c r="E98" s="27">
        <v>0.91300917938708215</v>
      </c>
      <c r="F98" s="16">
        <v>1.1246761939453338</v>
      </c>
      <c r="G98" s="16">
        <v>0.97514577836429317</v>
      </c>
      <c r="H98" s="16">
        <v>1.0324671866540209</v>
      </c>
      <c r="I98" s="16">
        <v>1.0603767301202094</v>
      </c>
      <c r="J98" s="16">
        <v>1.0468265299999999</v>
      </c>
      <c r="K98" s="16">
        <v>385.9618986003091</v>
      </c>
      <c r="L98" s="16">
        <v>-90.663471203548326</v>
      </c>
      <c r="M98" s="16">
        <v>-13.085644819363665</v>
      </c>
      <c r="N98" s="13">
        <v>308</v>
      </c>
      <c r="O98">
        <v>-91</v>
      </c>
      <c r="V98" s="36"/>
    </row>
    <row r="99" spans="1:22" x14ac:dyDescent="0.35">
      <c r="A99" s="12">
        <v>1866</v>
      </c>
      <c r="B99" s="12" t="s">
        <v>94</v>
      </c>
      <c r="C99" s="16">
        <v>1.1942282866998188</v>
      </c>
      <c r="D99" s="16">
        <v>0.99239527382901094</v>
      </c>
      <c r="E99" s="27">
        <v>0.94436917442943291</v>
      </c>
      <c r="F99" s="16">
        <v>1.1437103908728377</v>
      </c>
      <c r="G99" s="16">
        <v>0.99116700921096501</v>
      </c>
      <c r="H99" s="16">
        <v>0.96937965746816057</v>
      </c>
      <c r="I99" s="16">
        <v>1.1181472452356771</v>
      </c>
      <c r="J99" s="16">
        <v>1.0762390500000001</v>
      </c>
      <c r="K99" s="16">
        <v>45.622247790543845</v>
      </c>
      <c r="L99" s="16">
        <v>189.17336947386025</v>
      </c>
      <c r="M99" s="16">
        <v>-22.479238596965981</v>
      </c>
      <c r="N99" s="13">
        <v>113</v>
      </c>
      <c r="O99">
        <v>189</v>
      </c>
      <c r="V99" s="36"/>
    </row>
    <row r="100" spans="1:22" x14ac:dyDescent="0.35">
      <c r="A100" s="12">
        <v>1867</v>
      </c>
      <c r="B100" s="12" t="s">
        <v>95</v>
      </c>
      <c r="C100" s="16">
        <v>1.5948913498458064</v>
      </c>
      <c r="D100" s="16">
        <v>0.87934884187986329</v>
      </c>
      <c r="E100" s="27">
        <v>0.82750197034237594</v>
      </c>
      <c r="F100" s="16">
        <v>1.365591737549261</v>
      </c>
      <c r="G100" s="16">
        <v>0.81191443245555395</v>
      </c>
      <c r="H100" s="16">
        <v>1.2554060151415807</v>
      </c>
      <c r="I100" s="16">
        <v>1.6165172600382831</v>
      </c>
      <c r="J100" s="16">
        <v>1.22951619</v>
      </c>
      <c r="K100" s="16">
        <v>-33.31201353476844</v>
      </c>
      <c r="L100" s="16">
        <v>349.19180070905884</v>
      </c>
      <c r="M100" s="16">
        <v>18.1354705139012</v>
      </c>
      <c r="N100" s="13">
        <v>-1391</v>
      </c>
      <c r="O100">
        <v>349</v>
      </c>
      <c r="V100" s="36"/>
    </row>
    <row r="101" spans="1:22" x14ac:dyDescent="0.35">
      <c r="A101" s="12">
        <v>1868</v>
      </c>
      <c r="B101" s="12" t="s">
        <v>96</v>
      </c>
      <c r="C101" s="16">
        <v>1.2379947024453153</v>
      </c>
      <c r="D101" s="16">
        <v>0.97194899695898251</v>
      </c>
      <c r="E101" s="27">
        <v>0.84130160085446481</v>
      </c>
      <c r="F101" s="16">
        <v>1.1667487550919164</v>
      </c>
      <c r="G101" s="16">
        <v>0.78207480215390146</v>
      </c>
      <c r="H101" s="16">
        <v>1.2582255603028301</v>
      </c>
      <c r="I101" s="16">
        <v>1.2853604937925982</v>
      </c>
      <c r="J101" s="16">
        <v>1.08397996</v>
      </c>
      <c r="K101" s="16">
        <v>729.58581829827801</v>
      </c>
      <c r="L101" s="16">
        <v>136.65944906764551</v>
      </c>
      <c r="M101" s="16">
        <v>-84.653899132485805</v>
      </c>
      <c r="N101" s="13">
        <v>-230</v>
      </c>
      <c r="O101">
        <v>137</v>
      </c>
      <c r="V101" s="36"/>
    </row>
    <row r="102" spans="1:22" x14ac:dyDescent="0.35">
      <c r="A102" s="12">
        <v>1870</v>
      </c>
      <c r="B102" s="12" t="s">
        <v>97</v>
      </c>
      <c r="C102" s="16">
        <v>1.0444787522450569</v>
      </c>
      <c r="D102" s="16">
        <v>1.0839306206269397</v>
      </c>
      <c r="E102" s="27">
        <v>0.98033052599918546</v>
      </c>
      <c r="F102" s="16">
        <v>1.0644947949656902</v>
      </c>
      <c r="G102" s="16">
        <v>0.85341695283765429</v>
      </c>
      <c r="H102" s="16">
        <v>0.98394448078720143</v>
      </c>
      <c r="I102" s="16">
        <v>1.0559565957614738</v>
      </c>
      <c r="J102" s="16">
        <v>1.0309814500000001</v>
      </c>
      <c r="K102" s="16">
        <v>28.485634401697762</v>
      </c>
      <c r="L102" s="16">
        <v>-85.081993652426178</v>
      </c>
      <c r="M102" s="16">
        <v>-29.300547110548035</v>
      </c>
      <c r="N102" s="13">
        <v>-267</v>
      </c>
      <c r="O102">
        <v>-85</v>
      </c>
      <c r="V102" s="36"/>
    </row>
    <row r="103" spans="1:22" x14ac:dyDescent="0.35">
      <c r="A103" s="12">
        <v>1871</v>
      </c>
      <c r="B103" s="12" t="s">
        <v>98</v>
      </c>
      <c r="C103" s="16">
        <v>1.3571356769947742</v>
      </c>
      <c r="D103" s="16">
        <v>0.99884518677703849</v>
      </c>
      <c r="E103" s="27">
        <v>0.82781101755671838</v>
      </c>
      <c r="F103" s="16">
        <v>1.3525266943649132</v>
      </c>
      <c r="G103" s="16">
        <v>0.7534587788821655</v>
      </c>
      <c r="H103" s="16">
        <v>1.0154053008428829</v>
      </c>
      <c r="I103" s="16">
        <v>1.3024497684596326</v>
      </c>
      <c r="J103" s="16">
        <v>1.1327648800000001</v>
      </c>
      <c r="K103" s="16">
        <v>159.1647101538266</v>
      </c>
      <c r="L103" s="16">
        <v>-117.98539400263466</v>
      </c>
      <c r="M103" s="16">
        <v>18.1354705139012</v>
      </c>
      <c r="N103" s="13">
        <v>-720</v>
      </c>
      <c r="O103">
        <v>-118</v>
      </c>
      <c r="V103" s="36"/>
    </row>
    <row r="104" spans="1:22" x14ac:dyDescent="0.35">
      <c r="A104" s="12">
        <v>1874</v>
      </c>
      <c r="B104" s="12" t="s">
        <v>99</v>
      </c>
      <c r="C104" s="16">
        <v>1.6156276618510388</v>
      </c>
      <c r="D104" s="16">
        <v>0.94012132274304072</v>
      </c>
      <c r="E104" s="27">
        <v>0.591403545792625</v>
      </c>
      <c r="F104" s="16">
        <v>1.6751150162622468</v>
      </c>
      <c r="G104" s="16">
        <v>1.0128099972891855</v>
      </c>
      <c r="H104" s="16">
        <v>1.3999992168438333</v>
      </c>
      <c r="I104" s="16">
        <v>2.7626494436599187</v>
      </c>
      <c r="J104" s="16">
        <v>1.34571156</v>
      </c>
      <c r="K104" s="16">
        <v>-761.81173237701546</v>
      </c>
      <c r="L104" s="16">
        <v>9.4547077231686547</v>
      </c>
      <c r="M104" s="16">
        <v>18.1354705139012</v>
      </c>
      <c r="N104" s="13">
        <v>2257</v>
      </c>
      <c r="O104">
        <v>9</v>
      </c>
      <c r="V104" s="36"/>
    </row>
    <row r="105" spans="1:22" x14ac:dyDescent="0.35">
      <c r="A105" s="12">
        <v>1875</v>
      </c>
      <c r="B105" s="12" t="s">
        <v>100</v>
      </c>
      <c r="C105" s="16">
        <v>1.4657256062821449</v>
      </c>
      <c r="D105" s="16">
        <v>1.0436206373070753</v>
      </c>
      <c r="E105" s="27">
        <v>0.75587518431048872</v>
      </c>
      <c r="F105" s="16">
        <v>1.5223942231218472</v>
      </c>
      <c r="G105" s="16">
        <v>0.85580829027917349</v>
      </c>
      <c r="H105" s="16">
        <v>1.0684723042885185</v>
      </c>
      <c r="I105" s="16">
        <v>1.6048112448474732</v>
      </c>
      <c r="J105" s="16">
        <v>1.21513044</v>
      </c>
      <c r="K105" s="16">
        <v>948.26604077137608</v>
      </c>
      <c r="L105" s="16">
        <v>597.49016908657472</v>
      </c>
      <c r="M105" s="16">
        <v>18.1354705139012</v>
      </c>
      <c r="N105" s="13">
        <v>-920</v>
      </c>
      <c r="O105">
        <v>597</v>
      </c>
      <c r="V105" s="36"/>
    </row>
    <row r="106" spans="1:22" x14ac:dyDescent="0.35">
      <c r="A106" s="12">
        <v>3101</v>
      </c>
      <c r="B106" s="12" t="s">
        <v>101</v>
      </c>
      <c r="C106" s="16">
        <v>1.0936994577272161</v>
      </c>
      <c r="D106" s="16">
        <v>0.94924035433340526</v>
      </c>
      <c r="E106" s="27">
        <v>0.86384967001080171</v>
      </c>
      <c r="F106" s="16">
        <v>1.0140349568728708</v>
      </c>
      <c r="G106" s="16">
        <v>1.0852792312395463</v>
      </c>
      <c r="H106" s="16">
        <v>1.1796676008252394</v>
      </c>
      <c r="I106" s="16">
        <v>0.93255818867458373</v>
      </c>
      <c r="J106" s="16">
        <v>1.0088459299999999</v>
      </c>
      <c r="K106" s="16">
        <v>93.368638861774187</v>
      </c>
      <c r="L106" s="16">
        <v>302.23146363595794</v>
      </c>
      <c r="M106" s="16">
        <v>18.1354705139012</v>
      </c>
      <c r="N106" s="13">
        <v>-258</v>
      </c>
      <c r="O106">
        <v>302</v>
      </c>
      <c r="V106" s="36"/>
    </row>
    <row r="107" spans="1:22" x14ac:dyDescent="0.35">
      <c r="A107" s="12">
        <v>3103</v>
      </c>
      <c r="B107" s="12" t="s">
        <v>102</v>
      </c>
      <c r="C107" s="16">
        <v>1.0547150679596848</v>
      </c>
      <c r="D107" s="16">
        <v>0.9219823793959635</v>
      </c>
      <c r="E107" s="27">
        <v>0.91442178401491137</v>
      </c>
      <c r="F107" s="16">
        <v>0.96958633994808885</v>
      </c>
      <c r="G107" s="16">
        <v>1.0660561899484542</v>
      </c>
      <c r="H107" s="16">
        <v>1.1357604910911228</v>
      </c>
      <c r="I107" s="16">
        <v>0.89777531033638325</v>
      </c>
      <c r="J107" s="16">
        <v>0.98763959999999995</v>
      </c>
      <c r="K107" s="16">
        <v>-57.078570229735178</v>
      </c>
      <c r="L107" s="16">
        <v>-92.422202952621987</v>
      </c>
      <c r="M107" s="16">
        <v>18.1354705139012</v>
      </c>
      <c r="N107" s="13">
        <v>-143</v>
      </c>
      <c r="O107">
        <v>-92</v>
      </c>
      <c r="V107" s="36"/>
    </row>
    <row r="108" spans="1:22" x14ac:dyDescent="0.35">
      <c r="A108" s="12">
        <v>3105</v>
      </c>
      <c r="B108" s="12" t="s">
        <v>103</v>
      </c>
      <c r="C108" s="16">
        <v>1.0233390837821215</v>
      </c>
      <c r="D108" s="16">
        <v>1.0004583591984995</v>
      </c>
      <c r="E108" s="27">
        <v>0.96803217242663608</v>
      </c>
      <c r="F108" s="16">
        <v>0.96379954241361787</v>
      </c>
      <c r="G108" s="16">
        <v>1.2567256734195531</v>
      </c>
      <c r="H108" s="16">
        <v>1.2121854096572293</v>
      </c>
      <c r="I108" s="16">
        <v>0.90021957758148186</v>
      </c>
      <c r="J108" s="16">
        <v>1.0184583</v>
      </c>
      <c r="K108" s="16">
        <v>226.4763182204195</v>
      </c>
      <c r="L108" s="16">
        <v>-84.131804302114219</v>
      </c>
      <c r="M108" s="16">
        <v>18.1354705139012</v>
      </c>
      <c r="N108" s="13">
        <v>-196</v>
      </c>
      <c r="O108">
        <v>-84</v>
      </c>
      <c r="V108" s="36"/>
    </row>
    <row r="109" spans="1:22" x14ac:dyDescent="0.35">
      <c r="A109" s="12">
        <v>3107</v>
      </c>
      <c r="B109" s="12" t="s">
        <v>104</v>
      </c>
      <c r="C109" s="16">
        <v>1.0106154447115425</v>
      </c>
      <c r="D109" s="16">
        <v>0.9348502250628643</v>
      </c>
      <c r="E109" s="27">
        <v>0.90651947110561515</v>
      </c>
      <c r="F109" s="16">
        <v>0.96225378604808742</v>
      </c>
      <c r="G109" s="16">
        <v>1.2519389201589206</v>
      </c>
      <c r="H109" s="16">
        <v>1.1638347615696487</v>
      </c>
      <c r="I109" s="16">
        <v>0.88581783575188111</v>
      </c>
      <c r="J109" s="16">
        <v>0.98547331999999999</v>
      </c>
      <c r="K109" s="16">
        <v>-32.267250765006487</v>
      </c>
      <c r="L109" s="16">
        <v>-42.642687707538045</v>
      </c>
      <c r="M109" s="16">
        <v>18.1354705139012</v>
      </c>
      <c r="N109" s="13">
        <v>-140</v>
      </c>
      <c r="O109">
        <v>-43</v>
      </c>
      <c r="V109" s="36"/>
    </row>
    <row r="110" spans="1:22" x14ac:dyDescent="0.35">
      <c r="A110" s="12">
        <v>3110</v>
      </c>
      <c r="B110" s="12" t="s">
        <v>105</v>
      </c>
      <c r="C110" s="16">
        <v>1.2038934316373593</v>
      </c>
      <c r="D110" s="16">
        <v>0.86093640218432821</v>
      </c>
      <c r="E110" s="27">
        <v>0.64095445408503882</v>
      </c>
      <c r="F110" s="16">
        <v>1.2789391168188651</v>
      </c>
      <c r="G110" s="16">
        <v>0.68347007073707555</v>
      </c>
      <c r="H110" s="16">
        <v>0.89997744256048851</v>
      </c>
      <c r="I110" s="16">
        <v>1.2591119092101286</v>
      </c>
      <c r="J110" s="16">
        <v>0.99907405000000005</v>
      </c>
      <c r="K110" s="16">
        <v>374.25543860033309</v>
      </c>
      <c r="L110" s="16">
        <v>71.606555783620863</v>
      </c>
      <c r="M110" s="16">
        <v>-181.9064230763795</v>
      </c>
      <c r="N110" s="13">
        <v>448</v>
      </c>
      <c r="O110">
        <v>72</v>
      </c>
      <c r="V110" s="36"/>
    </row>
    <row r="111" spans="1:22" x14ac:dyDescent="0.35">
      <c r="A111" s="12">
        <v>3112</v>
      </c>
      <c r="B111" s="12" t="s">
        <v>106</v>
      </c>
      <c r="C111" s="16">
        <v>1.0664736256003966</v>
      </c>
      <c r="D111" s="16">
        <v>1.0774999893178312</v>
      </c>
      <c r="E111" s="27">
        <v>0.99125656015350905</v>
      </c>
      <c r="F111" s="16">
        <v>1.0861465740898204</v>
      </c>
      <c r="G111" s="16">
        <v>0.72236941232976648</v>
      </c>
      <c r="H111" s="16">
        <v>0.91952381183550824</v>
      </c>
      <c r="I111" s="16">
        <v>1.1272527540591444</v>
      </c>
      <c r="J111" s="16">
        <v>1.03499147</v>
      </c>
      <c r="K111" s="16">
        <v>4.0987704942283987</v>
      </c>
      <c r="L111" s="16">
        <v>-16.094370502398309</v>
      </c>
      <c r="M111" s="16">
        <v>-124.17078648323775</v>
      </c>
      <c r="N111" s="13">
        <v>159</v>
      </c>
      <c r="O111">
        <v>-16</v>
      </c>
      <c r="V111" s="36"/>
    </row>
    <row r="112" spans="1:22" x14ac:dyDescent="0.35">
      <c r="A112" s="12">
        <v>3114</v>
      </c>
      <c r="B112" s="12" t="s">
        <v>107</v>
      </c>
      <c r="C112" s="16">
        <v>0.86780785914383884</v>
      </c>
      <c r="D112" s="16">
        <v>1.2744080995263691</v>
      </c>
      <c r="E112" s="27">
        <v>1.2616277018438868</v>
      </c>
      <c r="F112" s="16">
        <v>1.0793816301703745</v>
      </c>
      <c r="G112" s="16">
        <v>0.73794699301574063</v>
      </c>
      <c r="H112" s="16">
        <v>0.91439581181790852</v>
      </c>
      <c r="I112" s="16">
        <v>1.2086435505596691</v>
      </c>
      <c r="J112" s="16">
        <v>1.05893148</v>
      </c>
      <c r="K112" s="16">
        <v>-250.76389343802032</v>
      </c>
      <c r="L112" s="16">
        <v>-24.004273625773518</v>
      </c>
      <c r="M112" s="16">
        <v>-163.28045868963864</v>
      </c>
      <c r="N112" s="13">
        <v>1086</v>
      </c>
      <c r="O112">
        <v>-24</v>
      </c>
      <c r="V112" s="36"/>
    </row>
    <row r="113" spans="1:22" x14ac:dyDescent="0.35">
      <c r="A113" s="12">
        <v>3116</v>
      </c>
      <c r="B113" s="12" t="s">
        <v>108</v>
      </c>
      <c r="C113" s="16">
        <v>1.0307416853593001</v>
      </c>
      <c r="D113" s="16">
        <v>1.1704678933671775</v>
      </c>
      <c r="E113" s="27">
        <v>0.8810118206610924</v>
      </c>
      <c r="F113" s="16">
        <v>1.1476678391932662</v>
      </c>
      <c r="G113" s="16">
        <v>0.7441232304731773</v>
      </c>
      <c r="H113" s="16">
        <v>1.0689426504755128</v>
      </c>
      <c r="I113" s="16">
        <v>1.4074580075595882</v>
      </c>
      <c r="J113" s="16">
        <v>1.0608179099999999</v>
      </c>
      <c r="K113" s="16">
        <v>-236.69332938111367</v>
      </c>
      <c r="L113" s="16">
        <v>-127.3196405019668</v>
      </c>
      <c r="M113" s="16">
        <v>-359.89773510551129</v>
      </c>
      <c r="N113" s="13">
        <v>1753</v>
      </c>
      <c r="O113">
        <v>-127</v>
      </c>
      <c r="V113" s="36"/>
    </row>
    <row r="114" spans="1:22" x14ac:dyDescent="0.35">
      <c r="A114" s="12">
        <v>3118</v>
      </c>
      <c r="B114" s="12" t="s">
        <v>109</v>
      </c>
      <c r="C114" s="16">
        <v>1.0194073293584671</v>
      </c>
      <c r="D114" s="16">
        <v>0.98653507484354463</v>
      </c>
      <c r="E114" s="27">
        <v>0.97277925040818158</v>
      </c>
      <c r="F114" s="16">
        <v>0.98203233497424047</v>
      </c>
      <c r="G114" s="16">
        <v>1.0476662936976819</v>
      </c>
      <c r="H114" s="16">
        <v>1.1377665668174997</v>
      </c>
      <c r="I114" s="16">
        <v>0.93424312985518532</v>
      </c>
      <c r="J114" s="16">
        <v>1.0017784199999999</v>
      </c>
      <c r="K114" s="16">
        <v>15.886604868756008</v>
      </c>
      <c r="L114" s="16">
        <v>-84.023865690935025</v>
      </c>
      <c r="M114" s="16">
        <v>18.1354705139012</v>
      </c>
      <c r="N114" s="13">
        <v>279</v>
      </c>
      <c r="O114">
        <v>-84</v>
      </c>
      <c r="V114" s="36"/>
    </row>
    <row r="115" spans="1:22" x14ac:dyDescent="0.35">
      <c r="A115" s="12">
        <v>3120</v>
      </c>
      <c r="B115" s="12" t="s">
        <v>110</v>
      </c>
      <c r="C115" s="16">
        <v>1.1367305794710585</v>
      </c>
      <c r="D115" s="16">
        <v>0.97206505747417282</v>
      </c>
      <c r="E115" s="27">
        <v>0.9219597695414099</v>
      </c>
      <c r="F115" s="16">
        <v>1.0722296232682922</v>
      </c>
      <c r="G115" s="16">
        <v>0.95055760560101143</v>
      </c>
      <c r="H115" s="16">
        <v>1.1040463116058592</v>
      </c>
      <c r="I115" s="16">
        <v>1.1765644880651005</v>
      </c>
      <c r="J115" s="16">
        <v>1.0501702100000001</v>
      </c>
      <c r="K115" s="16">
        <v>991.27324715276245</v>
      </c>
      <c r="L115" s="16">
        <v>-129.50296151383571</v>
      </c>
      <c r="M115" s="16">
        <v>-97.162282962860957</v>
      </c>
      <c r="N115" s="13">
        <v>662</v>
      </c>
      <c r="O115">
        <v>-130</v>
      </c>
      <c r="V115" s="36"/>
    </row>
    <row r="116" spans="1:22" x14ac:dyDescent="0.35">
      <c r="A116" s="12">
        <v>3122</v>
      </c>
      <c r="B116" s="12" t="s">
        <v>111</v>
      </c>
      <c r="C116" s="16">
        <v>1.3170130198051955</v>
      </c>
      <c r="D116" s="16">
        <v>1.0014691686574251</v>
      </c>
      <c r="E116" s="27">
        <v>0.80257146274628921</v>
      </c>
      <c r="F116" s="16">
        <v>1.2625790537546635</v>
      </c>
      <c r="G116" s="16">
        <v>0.83859354437351241</v>
      </c>
      <c r="H116" s="16">
        <v>1.1799710381481652</v>
      </c>
      <c r="I116" s="16">
        <v>1.4695862262762132</v>
      </c>
      <c r="J116" s="16">
        <v>1.1348261399999999</v>
      </c>
      <c r="K116" s="16">
        <v>-293.78551838436982</v>
      </c>
      <c r="L116" s="16">
        <v>-308.56967061824434</v>
      </c>
      <c r="M116" s="16">
        <v>-233.92837098307183</v>
      </c>
      <c r="N116" s="13">
        <v>1467</v>
      </c>
      <c r="O116">
        <v>-309</v>
      </c>
      <c r="V116" s="36"/>
    </row>
    <row r="117" spans="1:22" x14ac:dyDescent="0.35">
      <c r="A117" s="12">
        <v>3124</v>
      </c>
      <c r="B117" s="12" t="s">
        <v>112</v>
      </c>
      <c r="C117" s="16">
        <v>1.373851778559982</v>
      </c>
      <c r="D117" s="16">
        <v>1.1147293468735895</v>
      </c>
      <c r="E117" s="27">
        <v>0.76844651510796169</v>
      </c>
      <c r="F117" s="16">
        <v>1.5749435518134436</v>
      </c>
      <c r="G117" s="16">
        <v>0.69283956729935658</v>
      </c>
      <c r="H117" s="16">
        <v>0.98895308394814663</v>
      </c>
      <c r="I117" s="16">
        <v>2.3615077317901019</v>
      </c>
      <c r="J117" s="16">
        <v>1.25120264</v>
      </c>
      <c r="K117" s="16">
        <v>-335.3224296597852</v>
      </c>
      <c r="L117" s="16">
        <v>425.24431331404219</v>
      </c>
      <c r="M117" s="16">
        <v>-278.16082578239508</v>
      </c>
      <c r="N117" s="13">
        <v>2087</v>
      </c>
      <c r="O117">
        <v>425</v>
      </c>
      <c r="V117" s="36"/>
    </row>
    <row r="118" spans="1:22" x14ac:dyDescent="0.35">
      <c r="A118" s="12">
        <v>3201</v>
      </c>
      <c r="B118" s="12" t="s">
        <v>113</v>
      </c>
      <c r="C118" s="16">
        <v>0.9659589412404006</v>
      </c>
      <c r="D118" s="16">
        <v>1.0765078071658822</v>
      </c>
      <c r="E118" s="27">
        <v>1.1159981250100568</v>
      </c>
      <c r="F118" s="16">
        <v>0.93616139611690985</v>
      </c>
      <c r="G118" s="16">
        <v>0.91784399010952644</v>
      </c>
      <c r="H118" s="16">
        <v>0.82463304189773412</v>
      </c>
      <c r="I118" s="16">
        <v>0.8715859065741639</v>
      </c>
      <c r="J118" s="16">
        <v>0.99685062999999996</v>
      </c>
      <c r="K118" s="16">
        <v>-215.43512510188688</v>
      </c>
      <c r="L118" s="16">
        <v>-71.813988540993677</v>
      </c>
      <c r="M118" s="16">
        <v>18.1354705139012</v>
      </c>
      <c r="N118" s="13">
        <v>-995</v>
      </c>
      <c r="O118">
        <v>-72</v>
      </c>
      <c r="V118" s="36"/>
    </row>
    <row r="119" spans="1:22" x14ac:dyDescent="0.35">
      <c r="A119" s="12">
        <v>3203</v>
      </c>
      <c r="B119" s="12" t="s">
        <v>114</v>
      </c>
      <c r="C119" s="16">
        <v>0.92190830076230212</v>
      </c>
      <c r="D119" s="16">
        <v>1.0809999052101484</v>
      </c>
      <c r="E119" s="27">
        <v>1.0900266350838066</v>
      </c>
      <c r="F119" s="16">
        <v>0.94763092132902982</v>
      </c>
      <c r="G119" s="16">
        <v>0.90271222832897124</v>
      </c>
      <c r="H119" s="16">
        <v>0.91891534875448955</v>
      </c>
      <c r="I119" s="16">
        <v>0.87940932905755675</v>
      </c>
      <c r="J119" s="16">
        <v>0.98226807000000005</v>
      </c>
      <c r="K119" s="16">
        <v>-107.24788706133147</v>
      </c>
      <c r="L119" s="16">
        <v>-69.301058143024861</v>
      </c>
      <c r="M119" s="16">
        <v>18.1354705139012</v>
      </c>
      <c r="N119" s="13">
        <v>-990</v>
      </c>
      <c r="O119">
        <v>-69</v>
      </c>
      <c r="V119" s="36"/>
    </row>
    <row r="120" spans="1:22" x14ac:dyDescent="0.35">
      <c r="A120" s="12">
        <v>3205</v>
      </c>
      <c r="B120" s="12" t="s">
        <v>115</v>
      </c>
      <c r="C120" s="16">
        <v>0.87539063879561807</v>
      </c>
      <c r="D120" s="16">
        <v>1.0263402849412575</v>
      </c>
      <c r="E120" s="27">
        <v>1.0493341258509217</v>
      </c>
      <c r="F120" s="16">
        <v>0.9031800405613698</v>
      </c>
      <c r="G120" s="16">
        <v>1.07129992348033</v>
      </c>
      <c r="H120" s="16">
        <v>0.94988103675918789</v>
      </c>
      <c r="I120" s="16">
        <v>0.88576304376643067</v>
      </c>
      <c r="J120" s="16">
        <v>0.95632950000000005</v>
      </c>
      <c r="K120" s="16">
        <v>-183.17224759090419</v>
      </c>
      <c r="L120" s="16">
        <v>-158.08923483530805</v>
      </c>
      <c r="M120" s="16">
        <v>18.1354705139012</v>
      </c>
      <c r="N120" s="13">
        <v>258</v>
      </c>
      <c r="O120">
        <v>-158</v>
      </c>
      <c r="V120" s="36"/>
    </row>
    <row r="121" spans="1:22" x14ac:dyDescent="0.35">
      <c r="A121" s="12">
        <v>3207</v>
      </c>
      <c r="B121" s="12" t="s">
        <v>116</v>
      </c>
      <c r="C121" s="16">
        <v>0.92161041828573043</v>
      </c>
      <c r="D121" s="16">
        <v>1.0959327423689647</v>
      </c>
      <c r="E121" s="27">
        <v>1.1097848052562362</v>
      </c>
      <c r="F121" s="16">
        <v>0.94204018632937569</v>
      </c>
      <c r="G121" s="16">
        <v>0.89765920548816058</v>
      </c>
      <c r="H121" s="16">
        <v>0.820530891649904</v>
      </c>
      <c r="I121" s="16">
        <v>0.88977091545629006</v>
      </c>
      <c r="J121" s="16">
        <v>0.98490266000000004</v>
      </c>
      <c r="K121" s="16">
        <v>-236.66666281389203</v>
      </c>
      <c r="L121" s="16">
        <v>-83.758926669630497</v>
      </c>
      <c r="M121" s="16">
        <v>18.1354705139012</v>
      </c>
      <c r="N121" s="13">
        <v>-720</v>
      </c>
      <c r="O121">
        <v>-84</v>
      </c>
      <c r="V121" s="36"/>
    </row>
    <row r="122" spans="1:22" x14ac:dyDescent="0.35">
      <c r="A122" s="12">
        <v>3209</v>
      </c>
      <c r="B122" s="12" t="s">
        <v>117</v>
      </c>
      <c r="C122" s="16">
        <v>0.81137919201713804</v>
      </c>
      <c r="D122" s="16">
        <v>1.1244638848648922</v>
      </c>
      <c r="E122" s="27">
        <v>1.1260794224137398</v>
      </c>
      <c r="F122" s="16">
        <v>0.89398061475887469</v>
      </c>
      <c r="G122" s="16">
        <v>1.2161738965090358</v>
      </c>
      <c r="H122" s="16">
        <v>1.0172001289846424</v>
      </c>
      <c r="I122" s="16">
        <v>0.91248170787592642</v>
      </c>
      <c r="J122" s="16">
        <v>0.98201103999999995</v>
      </c>
      <c r="K122" s="16">
        <v>-282.90997366565034</v>
      </c>
      <c r="L122" s="16">
        <v>-60.087357138396513</v>
      </c>
      <c r="M122" s="16">
        <v>18.1354705139012</v>
      </c>
      <c r="N122" s="13">
        <v>559</v>
      </c>
      <c r="O122">
        <v>-60</v>
      </c>
      <c r="V122" s="36"/>
    </row>
    <row r="123" spans="1:22" x14ac:dyDescent="0.35">
      <c r="A123" s="12">
        <v>3212</v>
      </c>
      <c r="B123" s="12" t="s">
        <v>118</v>
      </c>
      <c r="C123" s="16">
        <v>0.91082318637931659</v>
      </c>
      <c r="D123" s="16">
        <v>1.1312421586717245</v>
      </c>
      <c r="E123" s="27">
        <v>1.0760396134274721</v>
      </c>
      <c r="F123" s="16">
        <v>0.96875994573422142</v>
      </c>
      <c r="G123" s="16">
        <v>0.84286460616342107</v>
      </c>
      <c r="H123" s="16">
        <v>0.84200257564302694</v>
      </c>
      <c r="I123" s="16">
        <v>0.95021312679065384</v>
      </c>
      <c r="J123" s="16">
        <v>0.98795454000000005</v>
      </c>
      <c r="K123" s="16">
        <v>-336.80273337656877</v>
      </c>
      <c r="L123" s="16">
        <v>-101.14652094121085</v>
      </c>
      <c r="M123" s="16">
        <v>18.1354705139012</v>
      </c>
      <c r="N123" s="13">
        <v>-945</v>
      </c>
      <c r="O123">
        <v>-101</v>
      </c>
      <c r="V123" s="36"/>
    </row>
    <row r="124" spans="1:22" x14ac:dyDescent="0.35">
      <c r="A124" s="12">
        <v>3214</v>
      </c>
      <c r="B124" s="12" t="s">
        <v>119</v>
      </c>
      <c r="C124" s="16">
        <v>1.0587764663232277</v>
      </c>
      <c r="D124" s="16">
        <v>0.94523118145023655</v>
      </c>
      <c r="E124" s="27">
        <v>0.81268499788770976</v>
      </c>
      <c r="F124" s="16">
        <v>1.0244751824244778</v>
      </c>
      <c r="G124" s="16">
        <v>0.79845200270739836</v>
      </c>
      <c r="H124" s="16">
        <v>0.83687816183359998</v>
      </c>
      <c r="I124" s="16">
        <v>0.97775309863136672</v>
      </c>
      <c r="J124" s="16">
        <v>0.95919268999999996</v>
      </c>
      <c r="K124" s="16">
        <v>-144.62554240504645</v>
      </c>
      <c r="L124" s="16">
        <v>-3.6683078445515171</v>
      </c>
      <c r="M124" s="16">
        <v>18.1354705139012</v>
      </c>
      <c r="N124" s="13">
        <v>-594</v>
      </c>
      <c r="O124">
        <v>-4</v>
      </c>
      <c r="V124" s="36"/>
    </row>
    <row r="125" spans="1:22" x14ac:dyDescent="0.35">
      <c r="A125" s="12">
        <v>3216</v>
      </c>
      <c r="B125" s="12" t="s">
        <v>120</v>
      </c>
      <c r="C125" s="16">
        <v>0.87018740235504921</v>
      </c>
      <c r="D125" s="16">
        <v>1.122219469979056</v>
      </c>
      <c r="E125" s="27">
        <v>1.1155451401665504</v>
      </c>
      <c r="F125" s="16">
        <v>0.98778922594437368</v>
      </c>
      <c r="G125" s="16">
        <v>0.88506235205989214</v>
      </c>
      <c r="H125" s="16">
        <v>0.94792319242385537</v>
      </c>
      <c r="I125" s="16">
        <v>0.9643098985177645</v>
      </c>
      <c r="J125" s="16">
        <v>0.98684167</v>
      </c>
      <c r="K125" s="16">
        <v>-273.11027145980978</v>
      </c>
      <c r="L125" s="16">
        <v>-154.41094634702813</v>
      </c>
      <c r="M125" s="16">
        <v>18.1354705139012</v>
      </c>
      <c r="N125" s="13">
        <v>38</v>
      </c>
      <c r="O125">
        <v>-154</v>
      </c>
      <c r="V125" s="36"/>
    </row>
    <row r="126" spans="1:22" x14ac:dyDescent="0.35">
      <c r="A126" s="12">
        <v>3218</v>
      </c>
      <c r="B126" s="12" t="s">
        <v>121</v>
      </c>
      <c r="C126" s="16">
        <v>0.85998841614460753</v>
      </c>
      <c r="D126" s="16">
        <v>1.0321325368688983</v>
      </c>
      <c r="E126" s="27">
        <v>1.0860681474939451</v>
      </c>
      <c r="F126" s="16">
        <v>0.92816147786006031</v>
      </c>
      <c r="G126" s="16">
        <v>0.94817435185741517</v>
      </c>
      <c r="H126" s="16">
        <v>0.92045493291368119</v>
      </c>
      <c r="I126" s="16">
        <v>0.95478311936370197</v>
      </c>
      <c r="J126" s="16">
        <v>0.95581110999999996</v>
      </c>
      <c r="K126" s="16">
        <v>-263.26347233685834</v>
      </c>
      <c r="L126" s="16">
        <v>-90.838932412312573</v>
      </c>
      <c r="M126" s="16">
        <v>18.1354705139012</v>
      </c>
      <c r="N126" s="13">
        <v>-212</v>
      </c>
      <c r="O126">
        <v>-91</v>
      </c>
      <c r="V126" s="36"/>
    </row>
    <row r="127" spans="1:22" x14ac:dyDescent="0.35">
      <c r="A127" s="12">
        <v>3220</v>
      </c>
      <c r="B127" s="12" t="s">
        <v>122</v>
      </c>
      <c r="C127" s="16">
        <v>0.86943015937820634</v>
      </c>
      <c r="D127" s="16">
        <v>1.1487849695843295</v>
      </c>
      <c r="E127" s="27">
        <v>0.9774211822109361</v>
      </c>
      <c r="F127" s="16">
        <v>0.97773287669034237</v>
      </c>
      <c r="G127" s="16">
        <v>0.88345929027789272</v>
      </c>
      <c r="H127" s="16">
        <v>1.0887806619547167</v>
      </c>
      <c r="I127" s="16">
        <v>1.039554500072998</v>
      </c>
      <c r="J127" s="16">
        <v>0.98220841000000003</v>
      </c>
      <c r="K127" s="16">
        <v>25.626960547989022</v>
      </c>
      <c r="L127" s="16">
        <v>-33.841153487545022</v>
      </c>
      <c r="M127" s="16">
        <v>-28.768350302963096</v>
      </c>
      <c r="N127" s="13">
        <v>645</v>
      </c>
      <c r="O127">
        <v>-34</v>
      </c>
      <c r="V127" s="36"/>
    </row>
    <row r="128" spans="1:22" x14ac:dyDescent="0.35">
      <c r="A128" s="12">
        <v>3222</v>
      </c>
      <c r="B128" s="12" t="s">
        <v>123</v>
      </c>
      <c r="C128" s="16">
        <v>0.81939700987213382</v>
      </c>
      <c r="D128" s="16">
        <v>0.95900896744361375</v>
      </c>
      <c r="E128" s="27">
        <v>1.1803012385895597</v>
      </c>
      <c r="F128" s="16">
        <v>0.90375300803785763</v>
      </c>
      <c r="G128" s="16">
        <v>1.1467340429010502</v>
      </c>
      <c r="H128" s="16">
        <v>0.97351567321195331</v>
      </c>
      <c r="I128" s="16">
        <v>0.89692002555879979</v>
      </c>
      <c r="J128" s="16">
        <v>0.9477449</v>
      </c>
      <c r="K128" s="16">
        <v>-357.86999276501433</v>
      </c>
      <c r="L128" s="16">
        <v>-24.432166615154845</v>
      </c>
      <c r="M128" s="16">
        <v>18.1354705139012</v>
      </c>
      <c r="N128" s="13">
        <v>696</v>
      </c>
      <c r="O128">
        <v>-24</v>
      </c>
      <c r="V128" s="36"/>
    </row>
    <row r="129" spans="1:22" x14ac:dyDescent="0.35">
      <c r="A129" s="12">
        <v>3224</v>
      </c>
      <c r="B129" s="12" t="s">
        <v>124</v>
      </c>
      <c r="C129" s="16">
        <v>0.81859058627883363</v>
      </c>
      <c r="D129" s="16">
        <v>1.0948709223995665</v>
      </c>
      <c r="E129" s="27">
        <v>1.2180244090030097</v>
      </c>
      <c r="F129" s="16">
        <v>0.90837822022129633</v>
      </c>
      <c r="G129" s="16">
        <v>1.0230382439174506</v>
      </c>
      <c r="H129" s="16">
        <v>0.91744261475300815</v>
      </c>
      <c r="I129" s="16">
        <v>0.95287125600932931</v>
      </c>
      <c r="J129" s="16">
        <v>0.97954876999999996</v>
      </c>
      <c r="K129" s="16">
        <v>-150.60936141733427</v>
      </c>
      <c r="L129" s="16">
        <v>-60.213045743688831</v>
      </c>
      <c r="M129" s="16">
        <v>18.1354705139012</v>
      </c>
      <c r="N129" s="13">
        <v>714</v>
      </c>
      <c r="O129">
        <v>-60</v>
      </c>
      <c r="V129" s="36"/>
    </row>
    <row r="130" spans="1:22" x14ac:dyDescent="0.35">
      <c r="A130" s="12">
        <v>3226</v>
      </c>
      <c r="B130" s="12" t="s">
        <v>125</v>
      </c>
      <c r="C130" s="16">
        <v>1.0406075075536221</v>
      </c>
      <c r="D130" s="16">
        <v>1.0246964292830476</v>
      </c>
      <c r="E130" s="27">
        <v>0.96260012597348299</v>
      </c>
      <c r="F130" s="16">
        <v>1.0361353456598013</v>
      </c>
      <c r="G130" s="16">
        <v>0.8305980552520762</v>
      </c>
      <c r="H130" s="16">
        <v>1.1562124916561898</v>
      </c>
      <c r="I130" s="16">
        <v>1.003484204231085</v>
      </c>
      <c r="J130" s="16">
        <v>1.0123855399999999</v>
      </c>
      <c r="K130" s="16">
        <v>-238.65790695176688</v>
      </c>
      <c r="L130" s="16">
        <v>-133.44505970700078</v>
      </c>
      <c r="M130" s="16">
        <v>18.1354705139012</v>
      </c>
      <c r="N130" s="13">
        <v>595</v>
      </c>
      <c r="O130">
        <v>-133</v>
      </c>
      <c r="V130" s="36"/>
    </row>
    <row r="131" spans="1:22" x14ac:dyDescent="0.35">
      <c r="A131" s="12">
        <v>3228</v>
      </c>
      <c r="B131" s="12" t="s">
        <v>126</v>
      </c>
      <c r="C131" s="16">
        <v>0.92591720988217829</v>
      </c>
      <c r="D131" s="16">
        <v>1.0371239551154421</v>
      </c>
      <c r="E131" s="27">
        <v>1.0722964660972421</v>
      </c>
      <c r="F131" s="16">
        <v>0.97928064413255744</v>
      </c>
      <c r="G131" s="16">
        <v>0.85432825844364257</v>
      </c>
      <c r="H131" s="16">
        <v>1.0863922395209398</v>
      </c>
      <c r="I131" s="16">
        <v>0.97091383318155444</v>
      </c>
      <c r="J131" s="16">
        <v>0.98367325000000005</v>
      </c>
      <c r="K131" s="16">
        <v>-41.057345614781369</v>
      </c>
      <c r="L131" s="16">
        <v>-152.65663005501838</v>
      </c>
      <c r="M131" s="16">
        <v>18.1354705139012</v>
      </c>
      <c r="N131" s="13">
        <v>440</v>
      </c>
      <c r="O131">
        <v>-153</v>
      </c>
      <c r="V131" s="36"/>
    </row>
    <row r="132" spans="1:22" x14ac:dyDescent="0.35">
      <c r="A132" s="12">
        <v>3230</v>
      </c>
      <c r="B132" s="12" t="s">
        <v>127</v>
      </c>
      <c r="C132" s="16">
        <v>0.89603012740447807</v>
      </c>
      <c r="D132" s="16">
        <v>1.0500822041786966</v>
      </c>
      <c r="E132" s="27">
        <v>1.0242732278034778</v>
      </c>
      <c r="F132" s="16">
        <v>1.0183570241479445</v>
      </c>
      <c r="G132" s="16">
        <v>0.75987085793918818</v>
      </c>
      <c r="H132" s="16">
        <v>0.88350316339924762</v>
      </c>
      <c r="I132" s="16">
        <v>1.1343756727462528</v>
      </c>
      <c r="J132" s="16">
        <v>0.96987718999999994</v>
      </c>
      <c r="K132" s="16">
        <v>-150.95275400846435</v>
      </c>
      <c r="L132" s="16">
        <v>-47.662925078196359</v>
      </c>
      <c r="M132" s="16">
        <v>-174.94534447310824</v>
      </c>
      <c r="N132" s="13">
        <v>1375</v>
      </c>
      <c r="O132">
        <v>-48</v>
      </c>
      <c r="V132" s="36"/>
    </row>
    <row r="133" spans="1:22" x14ac:dyDescent="0.35">
      <c r="A133" s="12">
        <v>3232</v>
      </c>
      <c r="B133" s="12" t="s">
        <v>128</v>
      </c>
      <c r="C133" s="16">
        <v>0.85826079750045536</v>
      </c>
      <c r="D133" s="16">
        <v>1.1722781459555813</v>
      </c>
      <c r="E133" s="27">
        <v>1.1153500005999866</v>
      </c>
      <c r="F133" s="16">
        <v>0.93251490453777763</v>
      </c>
      <c r="G133" s="16">
        <v>0.8325947219723433</v>
      </c>
      <c r="H133" s="16">
        <v>0.81607300528129978</v>
      </c>
      <c r="I133" s="16">
        <v>0.93446490135700577</v>
      </c>
      <c r="J133" s="16">
        <v>0.97945053999999998</v>
      </c>
      <c r="K133" s="16">
        <v>-1.0198097241730677</v>
      </c>
      <c r="L133" s="16">
        <v>-108.17926574492975</v>
      </c>
      <c r="M133" s="16">
        <v>18.1354705139012</v>
      </c>
      <c r="N133" s="13">
        <v>-314</v>
      </c>
      <c r="O133">
        <v>-108</v>
      </c>
      <c r="V133" s="36"/>
    </row>
    <row r="134" spans="1:22" x14ac:dyDescent="0.35">
      <c r="A134" s="12">
        <v>3234</v>
      </c>
      <c r="B134" s="12" t="s">
        <v>129</v>
      </c>
      <c r="C134" s="16">
        <v>1.0149413814064518</v>
      </c>
      <c r="D134" s="16">
        <v>1.0165198270218305</v>
      </c>
      <c r="E134" s="27">
        <v>0.99779276940137729</v>
      </c>
      <c r="F134" s="16">
        <v>1.0559045143673869</v>
      </c>
      <c r="G134" s="16">
        <v>0.84121263728576845</v>
      </c>
      <c r="H134" s="16">
        <v>0.98433234157420391</v>
      </c>
      <c r="I134" s="16">
        <v>1.0881981152130342</v>
      </c>
      <c r="J134" s="16">
        <v>1.00862165</v>
      </c>
      <c r="K134" s="16">
        <v>237.7522889746262</v>
      </c>
      <c r="L134" s="16">
        <v>-95.819702320462724</v>
      </c>
      <c r="M134" s="16">
        <v>-47.5243409685324</v>
      </c>
      <c r="N134" s="13">
        <v>322</v>
      </c>
      <c r="O134">
        <v>-96</v>
      </c>
      <c r="V134" s="36"/>
    </row>
    <row r="135" spans="1:22" x14ac:dyDescent="0.35">
      <c r="A135" s="12">
        <v>3236</v>
      </c>
      <c r="B135" s="12" t="s">
        <v>130</v>
      </c>
      <c r="C135" s="16">
        <v>1.0968615931925756</v>
      </c>
      <c r="D135" s="16">
        <v>0.97518667802265635</v>
      </c>
      <c r="E135" s="27">
        <v>1.0052991662730124</v>
      </c>
      <c r="F135" s="16">
        <v>1.0705009783545292</v>
      </c>
      <c r="G135" s="16">
        <v>0.8810210512771971</v>
      </c>
      <c r="H135" s="16">
        <v>0.97377241871195475</v>
      </c>
      <c r="I135" s="16">
        <v>1.1483573432795049</v>
      </c>
      <c r="J135" s="16">
        <v>1.0374352499999999</v>
      </c>
      <c r="K135" s="16">
        <v>-226.20473130139962</v>
      </c>
      <c r="L135" s="16">
        <v>-22.811394401662387</v>
      </c>
      <c r="M135" s="16">
        <v>-164.81225870632159</v>
      </c>
      <c r="N135" s="13">
        <v>1216</v>
      </c>
      <c r="O135">
        <v>-23</v>
      </c>
      <c r="V135" s="36"/>
    </row>
    <row r="136" spans="1:22" x14ac:dyDescent="0.35">
      <c r="A136" s="12">
        <v>3238</v>
      </c>
      <c r="B136" s="12" t="s">
        <v>131</v>
      </c>
      <c r="C136" s="16">
        <v>0.8341347440627489</v>
      </c>
      <c r="D136" s="16">
        <v>1.0608926084315546</v>
      </c>
      <c r="E136" s="27">
        <v>1.2106608625657529</v>
      </c>
      <c r="F136" s="16">
        <v>0.93112790516783961</v>
      </c>
      <c r="G136" s="16">
        <v>0.89653198584449212</v>
      </c>
      <c r="H136" s="16">
        <v>0.98101347095825631</v>
      </c>
      <c r="I136" s="16">
        <v>0.99996310185539827</v>
      </c>
      <c r="J136" s="16">
        <v>0.97555011000000003</v>
      </c>
      <c r="K136" s="16">
        <v>118.32694768771357</v>
      </c>
      <c r="L136" s="16">
        <v>-97.400632064605745</v>
      </c>
      <c r="M136" s="16">
        <v>18.1354705139012</v>
      </c>
      <c r="N136" s="13">
        <v>797</v>
      </c>
      <c r="O136">
        <v>-97</v>
      </c>
      <c r="V136" s="36"/>
    </row>
    <row r="137" spans="1:22" x14ac:dyDescent="0.35">
      <c r="A137" s="12">
        <v>3240</v>
      </c>
      <c r="B137" s="12" t="s">
        <v>132</v>
      </c>
      <c r="C137" s="16">
        <v>0.90642802521843824</v>
      </c>
      <c r="D137" s="16">
        <v>1.0559119855612629</v>
      </c>
      <c r="E137" s="27">
        <v>1.0769951094484533</v>
      </c>
      <c r="F137" s="16">
        <v>0.94494087883378475</v>
      </c>
      <c r="G137" s="16">
        <v>0.94608977391139071</v>
      </c>
      <c r="H137" s="16">
        <v>1.0473786797516142</v>
      </c>
      <c r="I137" s="16">
        <v>0.94104736419439072</v>
      </c>
      <c r="J137" s="16">
        <v>0.98158816000000004</v>
      </c>
      <c r="K137" s="16">
        <v>224.77278944058597</v>
      </c>
      <c r="L137" s="16">
        <v>-140.82043887022508</v>
      </c>
      <c r="M137" s="16">
        <v>18.1354705139012</v>
      </c>
      <c r="N137" s="13">
        <v>-70</v>
      </c>
      <c r="O137">
        <v>-141</v>
      </c>
      <c r="V137" s="36"/>
    </row>
    <row r="138" spans="1:22" x14ac:dyDescent="0.35">
      <c r="A138" s="12">
        <v>3242</v>
      </c>
      <c r="B138" s="12" t="s">
        <v>133</v>
      </c>
      <c r="C138" s="16">
        <v>1.1725090419004756</v>
      </c>
      <c r="D138" s="16">
        <v>1.1070814309504931</v>
      </c>
      <c r="E138" s="27">
        <v>0.93909637397633938</v>
      </c>
      <c r="F138" s="16">
        <v>1.2714094085004533</v>
      </c>
      <c r="G138" s="16">
        <v>0.83135932341699204</v>
      </c>
      <c r="H138" s="16">
        <v>1.1776012048874633</v>
      </c>
      <c r="I138" s="16">
        <v>1.5471182283450562</v>
      </c>
      <c r="J138" s="16">
        <v>1.1352545999999999</v>
      </c>
      <c r="K138" s="16">
        <v>-338.09142978870813</v>
      </c>
      <c r="L138" s="16">
        <v>-1.9144507282271017</v>
      </c>
      <c r="M138" s="16">
        <v>-313.71688765424642</v>
      </c>
      <c r="N138" s="13">
        <v>1334</v>
      </c>
      <c r="O138">
        <v>-2</v>
      </c>
      <c r="V138" s="36"/>
    </row>
    <row r="139" spans="1:22" x14ac:dyDescent="0.35">
      <c r="A139" s="12">
        <v>3301</v>
      </c>
      <c r="B139" s="12" t="s">
        <v>134</v>
      </c>
      <c r="C139" s="16">
        <v>0.98543092203070959</v>
      </c>
      <c r="D139" s="16">
        <v>0.95448976540715535</v>
      </c>
      <c r="E139" s="27">
        <v>0.98704540534885687</v>
      </c>
      <c r="F139" s="16">
        <v>0.93489982343213307</v>
      </c>
      <c r="G139" s="16">
        <v>1.2551925548812659</v>
      </c>
      <c r="H139" s="16">
        <v>1.1595179097513069</v>
      </c>
      <c r="I139" s="16">
        <v>0.87698079273815821</v>
      </c>
      <c r="J139" s="16">
        <v>0.99109663999999997</v>
      </c>
      <c r="K139" s="16">
        <v>36.496054406278027</v>
      </c>
      <c r="L139" s="16">
        <v>-124.29491120995536</v>
      </c>
      <c r="M139" s="16">
        <v>18.1354705139012</v>
      </c>
      <c r="N139" s="13">
        <v>266</v>
      </c>
      <c r="O139">
        <v>-124</v>
      </c>
      <c r="V139" s="36"/>
    </row>
    <row r="140" spans="1:22" x14ac:dyDescent="0.35">
      <c r="A140" s="12">
        <v>3303</v>
      </c>
      <c r="B140" s="12" t="s">
        <v>135</v>
      </c>
      <c r="C140" s="16">
        <v>1.0137510542770443</v>
      </c>
      <c r="D140" s="16">
        <v>1.0173455527558222</v>
      </c>
      <c r="E140" s="27">
        <v>0.88296386976651919</v>
      </c>
      <c r="F140" s="16">
        <v>0.99488280431790421</v>
      </c>
      <c r="G140" s="16">
        <v>1.0255119444502623</v>
      </c>
      <c r="H140" s="16">
        <v>0.9378933736203231</v>
      </c>
      <c r="I140" s="16">
        <v>0.93748618776842829</v>
      </c>
      <c r="J140" s="16">
        <v>0.98456814000000004</v>
      </c>
      <c r="K140" s="16">
        <v>-13.975992428256168</v>
      </c>
      <c r="L140" s="16">
        <v>118.22872332985793</v>
      </c>
      <c r="M140" s="16">
        <v>18.1354705139012</v>
      </c>
      <c r="N140" s="13">
        <v>-159</v>
      </c>
      <c r="O140">
        <v>118</v>
      </c>
      <c r="V140" s="36"/>
    </row>
    <row r="141" spans="1:22" x14ac:dyDescent="0.35">
      <c r="A141" s="12">
        <v>3305</v>
      </c>
      <c r="B141" s="12" t="s">
        <v>136</v>
      </c>
      <c r="C141" s="16">
        <v>1.0839734293587333</v>
      </c>
      <c r="D141" s="16">
        <v>0.93049183039872796</v>
      </c>
      <c r="E141" s="27">
        <v>0.85490039175199173</v>
      </c>
      <c r="F141" s="16">
        <v>1.0348104624756482</v>
      </c>
      <c r="G141" s="16">
        <v>1.0672454920853953</v>
      </c>
      <c r="H141" s="16">
        <v>1.10892716752739</v>
      </c>
      <c r="I141" s="16">
        <v>0.94092791681414545</v>
      </c>
      <c r="J141" s="16">
        <v>0.99755917999999999</v>
      </c>
      <c r="K141" s="16">
        <v>-166.50607513156007</v>
      </c>
      <c r="L141" s="16">
        <v>-114.26258410255188</v>
      </c>
      <c r="M141" s="16">
        <v>18.1354705139012</v>
      </c>
      <c r="N141" s="13">
        <v>422</v>
      </c>
      <c r="O141">
        <v>-114</v>
      </c>
      <c r="V141" s="36"/>
    </row>
    <row r="142" spans="1:22" x14ac:dyDescent="0.35">
      <c r="A142" s="12">
        <v>3310</v>
      </c>
      <c r="B142" s="12" t="s">
        <v>137</v>
      </c>
      <c r="C142" s="16">
        <v>1.0156740576137113</v>
      </c>
      <c r="D142" s="16">
        <v>1.2134527240410979</v>
      </c>
      <c r="E142" s="27">
        <v>1.0006323981992542</v>
      </c>
      <c r="F142" s="16">
        <v>1.0957556687489114</v>
      </c>
      <c r="G142" s="16">
        <v>0.77500610389293134</v>
      </c>
      <c r="H142" s="16">
        <v>0.71081617738224501</v>
      </c>
      <c r="I142" s="16">
        <v>1.155627445932691</v>
      </c>
      <c r="J142" s="16">
        <v>1.04808257</v>
      </c>
      <c r="K142" s="16">
        <v>-177.59415643697821</v>
      </c>
      <c r="L142" s="16">
        <v>51.744705850538494</v>
      </c>
      <c r="M142" s="16">
        <v>-140.61073777730203</v>
      </c>
      <c r="N142" s="13">
        <v>247</v>
      </c>
      <c r="O142">
        <v>52</v>
      </c>
      <c r="V142" s="36"/>
    </row>
    <row r="143" spans="1:22" x14ac:dyDescent="0.35">
      <c r="A143" s="12">
        <v>3312</v>
      </c>
      <c r="B143" s="12" t="s">
        <v>138</v>
      </c>
      <c r="C143" s="16">
        <v>0.92681982537084029</v>
      </c>
      <c r="D143" s="16">
        <v>1.0617034332210804</v>
      </c>
      <c r="E143" s="27">
        <v>1.0939935502995579</v>
      </c>
      <c r="F143" s="16">
        <v>0.96170245169618929</v>
      </c>
      <c r="G143" s="16">
        <v>0.92083369849942653</v>
      </c>
      <c r="H143" s="16">
        <v>0.89732438123745029</v>
      </c>
      <c r="I143" s="16">
        <v>0.93897591481726406</v>
      </c>
      <c r="J143" s="16">
        <v>0.98612979999999995</v>
      </c>
      <c r="K143" s="16">
        <v>186.54151310166338</v>
      </c>
      <c r="L143" s="16">
        <v>171.03742000694021</v>
      </c>
      <c r="M143" s="16">
        <v>18.1354705139012</v>
      </c>
      <c r="N143" s="13">
        <v>-271</v>
      </c>
      <c r="O143">
        <v>171</v>
      </c>
      <c r="V143" s="36"/>
    </row>
    <row r="144" spans="1:22" x14ac:dyDescent="0.35">
      <c r="A144" s="12">
        <v>3314</v>
      </c>
      <c r="B144" s="12" t="s">
        <v>139</v>
      </c>
      <c r="C144" s="16">
        <v>0.98634398791402678</v>
      </c>
      <c r="D144" s="16">
        <v>1.0016153361756568</v>
      </c>
      <c r="E144" s="27">
        <v>1.0134224718484817</v>
      </c>
      <c r="F144" s="16">
        <v>0.99724348527982298</v>
      </c>
      <c r="G144" s="16">
        <v>0.91853195529460696</v>
      </c>
      <c r="H144" s="16">
        <v>1.0586635934507567</v>
      </c>
      <c r="I144" s="16">
        <v>0.97471937502012351</v>
      </c>
      <c r="J144" s="16">
        <v>0.99240366999999996</v>
      </c>
      <c r="K144" s="16">
        <v>15.4828405418882</v>
      </c>
      <c r="L144" s="16">
        <v>129.15857141911326</v>
      </c>
      <c r="M144" s="16">
        <v>18.1354705139012</v>
      </c>
      <c r="N144" s="13">
        <v>426</v>
      </c>
      <c r="O144">
        <v>129</v>
      </c>
      <c r="V144" s="36"/>
    </row>
    <row r="145" spans="1:22" x14ac:dyDescent="0.35">
      <c r="A145" s="12">
        <v>3316</v>
      </c>
      <c r="B145" s="12" t="s">
        <v>140</v>
      </c>
      <c r="C145" s="16">
        <v>1.0927416921632074</v>
      </c>
      <c r="D145" s="16">
        <v>0.96026482513568923</v>
      </c>
      <c r="E145" s="27">
        <v>0.8998261152931829</v>
      </c>
      <c r="F145" s="16">
        <v>1.0464389808938412</v>
      </c>
      <c r="G145" s="16">
        <v>0.97805832401479575</v>
      </c>
      <c r="H145" s="16">
        <v>1.1819245901036399</v>
      </c>
      <c r="I145" s="16">
        <v>1.0286202008262957</v>
      </c>
      <c r="J145" s="16">
        <v>1.0195816200000001</v>
      </c>
      <c r="K145" s="16">
        <v>137.8697844739649</v>
      </c>
      <c r="L145" s="16">
        <v>-189.41890631785324</v>
      </c>
      <c r="M145" s="16">
        <v>18.1354705139012</v>
      </c>
      <c r="N145" s="13">
        <v>555</v>
      </c>
      <c r="O145">
        <v>-189</v>
      </c>
      <c r="V145" s="36"/>
    </row>
    <row r="146" spans="1:22" x14ac:dyDescent="0.35">
      <c r="A146" s="12">
        <v>3318</v>
      </c>
      <c r="B146" s="12" t="s">
        <v>141</v>
      </c>
      <c r="C146" s="16">
        <v>1.2920657168863099</v>
      </c>
      <c r="D146" s="16">
        <v>1.2295503476654797</v>
      </c>
      <c r="E146" s="27">
        <v>0.83882648807350901</v>
      </c>
      <c r="F146" s="16">
        <v>1.3507519195521651</v>
      </c>
      <c r="G146" s="16">
        <v>0.85352920654082465</v>
      </c>
      <c r="H146" s="16">
        <v>1.045608188692509</v>
      </c>
      <c r="I146" s="16">
        <v>1.7615768185377083</v>
      </c>
      <c r="J146" s="16">
        <v>1.2096384600000001</v>
      </c>
      <c r="K146" s="16">
        <v>473.82486742595609</v>
      </c>
      <c r="L146" s="16">
        <v>346.67298232717059</v>
      </c>
      <c r="M146" s="16">
        <v>-271.81066952200541</v>
      </c>
      <c r="N146" s="13">
        <v>1298</v>
      </c>
      <c r="O146">
        <v>347</v>
      </c>
      <c r="V146" s="36"/>
    </row>
    <row r="147" spans="1:22" x14ac:dyDescent="0.35">
      <c r="A147" s="12">
        <v>3320</v>
      </c>
      <c r="B147" s="12" t="s">
        <v>142</v>
      </c>
      <c r="C147" s="16">
        <v>1.4154905414067089</v>
      </c>
      <c r="D147" s="16">
        <v>1.1772462547524298</v>
      </c>
      <c r="E147" s="27">
        <v>0.89761369498140831</v>
      </c>
      <c r="F147" s="16">
        <v>1.6174714715188041</v>
      </c>
      <c r="G147" s="16">
        <v>0.93847984915110749</v>
      </c>
      <c r="H147" s="16">
        <v>1.22112605696109</v>
      </c>
      <c r="I147" s="16">
        <v>2.6428162817404397</v>
      </c>
      <c r="J147" s="16">
        <v>1.3516121299999999</v>
      </c>
      <c r="K147" s="16">
        <v>-647.40063778516856</v>
      </c>
      <c r="L147" s="16">
        <v>-409.93566282107565</v>
      </c>
      <c r="M147" s="16">
        <v>18.1354705139012</v>
      </c>
      <c r="N147" s="13">
        <v>1611</v>
      </c>
      <c r="O147">
        <v>-410</v>
      </c>
      <c r="V147" s="36"/>
    </row>
    <row r="148" spans="1:22" x14ac:dyDescent="0.35">
      <c r="A148" s="12">
        <v>3322</v>
      </c>
      <c r="B148" s="12" t="s">
        <v>143</v>
      </c>
      <c r="C148" s="16">
        <v>1.3343274930457631</v>
      </c>
      <c r="D148" s="16">
        <v>0.91170021594815309</v>
      </c>
      <c r="E148" s="27">
        <v>0.74986981379059536</v>
      </c>
      <c r="F148" s="16">
        <v>1.2745547467739349</v>
      </c>
      <c r="G148" s="16">
        <v>0.83783724992984732</v>
      </c>
      <c r="H148" s="16">
        <v>1.0001365048861408</v>
      </c>
      <c r="I148" s="16">
        <v>1.5128513925392189</v>
      </c>
      <c r="J148" s="16">
        <v>1.1087702399999999</v>
      </c>
      <c r="K148" s="16">
        <v>402.31250826676268</v>
      </c>
      <c r="L148" s="16">
        <v>879.09383290516826</v>
      </c>
      <c r="M148" s="16">
        <v>-268.92121332968776</v>
      </c>
      <c r="N148" s="13">
        <v>1402</v>
      </c>
      <c r="O148">
        <v>879</v>
      </c>
      <c r="V148" s="36"/>
    </row>
    <row r="149" spans="1:22" x14ac:dyDescent="0.35">
      <c r="A149" s="12">
        <v>3324</v>
      </c>
      <c r="B149" s="12" t="s">
        <v>144</v>
      </c>
      <c r="C149" s="16">
        <v>1.2665936472463821</v>
      </c>
      <c r="D149" s="16">
        <v>0.92640761135799476</v>
      </c>
      <c r="E149" s="27">
        <v>0.87777816577558487</v>
      </c>
      <c r="F149" s="16">
        <v>1.1411125014192303</v>
      </c>
      <c r="G149" s="16">
        <v>0.97023501397888812</v>
      </c>
      <c r="H149" s="16">
        <v>1.1551812133722543</v>
      </c>
      <c r="I149" s="16">
        <v>1.307533357420352</v>
      </c>
      <c r="J149" s="16">
        <v>1.0974900700000001</v>
      </c>
      <c r="K149" s="16">
        <v>725.84531463219105</v>
      </c>
      <c r="L149" s="16">
        <v>627.44932205558678</v>
      </c>
      <c r="M149" s="16">
        <v>-237.37847039329813</v>
      </c>
      <c r="N149" s="13">
        <v>1252</v>
      </c>
      <c r="O149">
        <v>627</v>
      </c>
      <c r="V149" s="36"/>
    </row>
    <row r="150" spans="1:22" x14ac:dyDescent="0.35">
      <c r="A150" s="12">
        <v>3326</v>
      </c>
      <c r="B150" s="12" t="s">
        <v>145</v>
      </c>
      <c r="C150" s="16">
        <v>1.006184396596038</v>
      </c>
      <c r="D150" s="16">
        <v>1.1307071501841535</v>
      </c>
      <c r="E150" s="27">
        <v>1.0518139942006219</v>
      </c>
      <c r="F150" s="16">
        <v>1.1908096561341868</v>
      </c>
      <c r="G150" s="16">
        <v>0.86007592730840954</v>
      </c>
      <c r="H150" s="16">
        <v>0.83304471672426461</v>
      </c>
      <c r="I150" s="16">
        <v>1.6385294415432625</v>
      </c>
      <c r="J150" s="16">
        <v>1.0887480899999999</v>
      </c>
      <c r="K150" s="16">
        <v>-349.47056190221173</v>
      </c>
      <c r="L150" s="16">
        <v>345.89972345080565</v>
      </c>
      <c r="M150" s="16">
        <v>-14.756779013509007</v>
      </c>
      <c r="N150" s="13">
        <v>1395</v>
      </c>
      <c r="O150">
        <v>346</v>
      </c>
      <c r="V150" s="36"/>
    </row>
    <row r="151" spans="1:22" x14ac:dyDescent="0.35">
      <c r="A151" s="12">
        <v>3328</v>
      </c>
      <c r="B151" s="12" t="s">
        <v>146</v>
      </c>
      <c r="C151" s="16">
        <v>1.2430421170831998</v>
      </c>
      <c r="D151" s="16">
        <v>1.0306405173927065</v>
      </c>
      <c r="E151" s="27">
        <v>0.78297721341755722</v>
      </c>
      <c r="F151" s="16">
        <v>1.1994861676590176</v>
      </c>
      <c r="G151" s="16">
        <v>0.7783063950482475</v>
      </c>
      <c r="H151" s="16">
        <v>0.79267698731747349</v>
      </c>
      <c r="I151" s="16">
        <v>1.3354771415298736</v>
      </c>
      <c r="J151" s="16">
        <v>1.0775869300000001</v>
      </c>
      <c r="K151" s="16">
        <v>-174.75633194409968</v>
      </c>
      <c r="L151" s="16">
        <v>378.42613021603773</v>
      </c>
      <c r="M151" s="16">
        <v>-152.49619478552455</v>
      </c>
      <c r="N151" s="13">
        <v>578</v>
      </c>
      <c r="O151">
        <v>378</v>
      </c>
      <c r="V151" s="36"/>
    </row>
    <row r="152" spans="1:22" x14ac:dyDescent="0.35">
      <c r="A152" s="12">
        <v>3330</v>
      </c>
      <c r="B152" s="12" t="s">
        <v>147</v>
      </c>
      <c r="C152" s="16">
        <v>1.1527503160814743</v>
      </c>
      <c r="D152" s="16">
        <v>0.86736491788421288</v>
      </c>
      <c r="E152" s="27">
        <v>0.87876839883155833</v>
      </c>
      <c r="F152" s="16">
        <v>1.1976290362128317</v>
      </c>
      <c r="G152" s="16">
        <v>0.85153244129594374</v>
      </c>
      <c r="H152" s="16">
        <v>0.89919850404841273</v>
      </c>
      <c r="I152" s="16">
        <v>1.3282059428820869</v>
      </c>
      <c r="J152" s="16">
        <v>1.0303704300000001</v>
      </c>
      <c r="K152" s="16">
        <v>-392.04614406378283</v>
      </c>
      <c r="L152" s="16">
        <v>181.28812452386913</v>
      </c>
      <c r="M152" s="16">
        <v>-114.5063304130465</v>
      </c>
      <c r="N152" s="13">
        <v>1348</v>
      </c>
      <c r="O152">
        <v>181</v>
      </c>
      <c r="V152" s="36"/>
    </row>
    <row r="153" spans="1:22" x14ac:dyDescent="0.35">
      <c r="A153" s="12">
        <v>3332</v>
      </c>
      <c r="B153" s="12" t="s">
        <v>148</v>
      </c>
      <c r="C153" s="16">
        <v>1.3111303747926115</v>
      </c>
      <c r="D153" s="16">
        <v>1.0050468614696155</v>
      </c>
      <c r="E153" s="27">
        <v>0.78612006787651667</v>
      </c>
      <c r="F153" s="16">
        <v>1.3412964330642652</v>
      </c>
      <c r="G153" s="16">
        <v>0.75569729210258241</v>
      </c>
      <c r="H153" s="16">
        <v>0.96932455695694619</v>
      </c>
      <c r="I153" s="16">
        <v>1.5251155095178617</v>
      </c>
      <c r="J153" s="16">
        <v>1.1266679399999999</v>
      </c>
      <c r="K153" s="16">
        <v>217.77340387549373</v>
      </c>
      <c r="L153" s="16">
        <v>-24.560535759306681</v>
      </c>
      <c r="M153" s="16">
        <v>-49.540143420993147</v>
      </c>
      <c r="N153" s="13">
        <v>1106</v>
      </c>
      <c r="O153">
        <v>-25</v>
      </c>
      <c r="V153" s="36"/>
    </row>
    <row r="154" spans="1:22" x14ac:dyDescent="0.35">
      <c r="A154" s="12">
        <v>3334</v>
      </c>
      <c r="B154" s="12" t="s">
        <v>149</v>
      </c>
      <c r="C154" s="16">
        <v>1.2084989168504898</v>
      </c>
      <c r="D154" s="16">
        <v>1.0759902441812466</v>
      </c>
      <c r="E154" s="27">
        <v>1.0451725026881773</v>
      </c>
      <c r="F154" s="16">
        <v>1.312210959995602</v>
      </c>
      <c r="G154" s="16">
        <v>0.73423678277319748</v>
      </c>
      <c r="H154" s="16">
        <v>1.0829923171198521</v>
      </c>
      <c r="I154" s="16">
        <v>1.6028115152514204</v>
      </c>
      <c r="J154" s="16">
        <v>1.1543449400000001</v>
      </c>
      <c r="K154" s="16">
        <v>-153.7187763423689</v>
      </c>
      <c r="L154" s="16">
        <v>200.85643615276058</v>
      </c>
      <c r="M154" s="16">
        <v>-238.64572297615305</v>
      </c>
      <c r="N154" s="13">
        <v>1518</v>
      </c>
      <c r="O154">
        <v>201</v>
      </c>
      <c r="V154" s="36"/>
    </row>
    <row r="155" spans="1:22" x14ac:dyDescent="0.35">
      <c r="A155" s="12">
        <v>3336</v>
      </c>
      <c r="B155" s="12" t="s">
        <v>150</v>
      </c>
      <c r="C155" s="16">
        <v>1.63825451183674</v>
      </c>
      <c r="D155" s="16">
        <v>1.1270042162472005</v>
      </c>
      <c r="E155" s="27">
        <v>0.79498541474945317</v>
      </c>
      <c r="F155" s="16">
        <v>1.5406988908368742</v>
      </c>
      <c r="G155" s="16">
        <v>0.73433732253062223</v>
      </c>
      <c r="H155" s="16">
        <v>1.0776158531294957</v>
      </c>
      <c r="I155" s="16">
        <v>2.3152496294886991</v>
      </c>
      <c r="J155" s="16">
        <v>1.3532552900000001</v>
      </c>
      <c r="K155" s="16">
        <v>1288.2229561072741</v>
      </c>
      <c r="L155" s="16">
        <v>529.02956626312005</v>
      </c>
      <c r="M155" s="16">
        <v>18.1354705139012</v>
      </c>
      <c r="N155" s="13">
        <v>-1460</v>
      </c>
      <c r="O155">
        <v>529</v>
      </c>
      <c r="V155" s="36"/>
    </row>
    <row r="156" spans="1:22" x14ac:dyDescent="0.35">
      <c r="A156" s="12">
        <v>3338</v>
      </c>
      <c r="B156" s="12" t="s">
        <v>151</v>
      </c>
      <c r="C156" s="16">
        <v>1.3250762820384865</v>
      </c>
      <c r="D156" s="16">
        <v>1.1048688677982776</v>
      </c>
      <c r="E156" s="27">
        <v>0.75147971873790365</v>
      </c>
      <c r="F156" s="16">
        <v>1.4175463159118251</v>
      </c>
      <c r="G156" s="16">
        <v>0.75353961387072843</v>
      </c>
      <c r="H156" s="16">
        <v>1.0290649614370906</v>
      </c>
      <c r="I156" s="16">
        <v>1.7671653985136213</v>
      </c>
      <c r="J156" s="16">
        <v>1.1762570699999999</v>
      </c>
      <c r="K156" s="16">
        <v>-92.363213118104341</v>
      </c>
      <c r="L156" s="16">
        <v>-160.38913733286739</v>
      </c>
      <c r="M156" s="16">
        <v>18.1354705139012</v>
      </c>
      <c r="N156" s="13">
        <v>742</v>
      </c>
      <c r="O156">
        <v>-160</v>
      </c>
      <c r="V156" s="36"/>
    </row>
    <row r="157" spans="1:22" x14ac:dyDescent="0.35">
      <c r="A157" s="17">
        <v>3401</v>
      </c>
      <c r="B157" s="17" t="s">
        <v>152</v>
      </c>
      <c r="C157" s="18">
        <v>1.230358874821978</v>
      </c>
      <c r="D157" s="16">
        <v>0.9283166747908731</v>
      </c>
      <c r="E157" s="27">
        <v>0.77484128465809876</v>
      </c>
      <c r="F157" s="16">
        <v>1.0954134291335331</v>
      </c>
      <c r="G157" s="16">
        <v>1.040745525889613</v>
      </c>
      <c r="H157" s="16">
        <v>1.163666447529756</v>
      </c>
      <c r="I157" s="16">
        <v>0.98541404290145351</v>
      </c>
      <c r="J157" s="16">
        <v>1.04506509</v>
      </c>
      <c r="K157" s="16">
        <v>390.55389721246672</v>
      </c>
      <c r="L157" s="16">
        <v>189.45337871171628</v>
      </c>
      <c r="M157" s="16">
        <v>18.1354705139012</v>
      </c>
      <c r="N157" s="13">
        <v>-188</v>
      </c>
      <c r="O157">
        <v>189</v>
      </c>
      <c r="V157" s="36"/>
    </row>
    <row r="158" spans="1:22" x14ac:dyDescent="0.35">
      <c r="A158" s="12">
        <v>3403</v>
      </c>
      <c r="B158" s="12" t="s">
        <v>153</v>
      </c>
      <c r="C158" s="16">
        <v>1.1287297886359071</v>
      </c>
      <c r="D158" s="16">
        <v>0.88113644471850661</v>
      </c>
      <c r="E158" s="27">
        <v>0.89390861415000522</v>
      </c>
      <c r="F158" s="16">
        <v>0.99759573906797305</v>
      </c>
      <c r="G158" s="16">
        <v>1.0964397192771491</v>
      </c>
      <c r="H158" s="16">
        <v>0.96315483840416316</v>
      </c>
      <c r="I158" s="16">
        <v>0.92364689584451054</v>
      </c>
      <c r="J158" s="16">
        <v>1.0003512800000001</v>
      </c>
      <c r="K158" s="16">
        <v>-104.09926369365559</v>
      </c>
      <c r="L158" s="16">
        <v>435.62027537748685</v>
      </c>
      <c r="M158" s="16">
        <v>18.1354705139012</v>
      </c>
      <c r="N158" s="13">
        <v>-234</v>
      </c>
      <c r="O158">
        <v>436</v>
      </c>
      <c r="V158" s="36"/>
    </row>
    <row r="159" spans="1:22" x14ac:dyDescent="0.35">
      <c r="A159" s="12">
        <v>3405</v>
      </c>
      <c r="B159" s="12" t="s">
        <v>154</v>
      </c>
      <c r="C159" s="16">
        <v>1.1208378256318614</v>
      </c>
      <c r="D159" s="16">
        <v>0.89805400773716015</v>
      </c>
      <c r="E159" s="27">
        <v>0.91367945394568573</v>
      </c>
      <c r="F159" s="16">
        <v>1.0127325805555509</v>
      </c>
      <c r="G159" s="16">
        <v>0.98632038610410588</v>
      </c>
      <c r="H159" s="16">
        <v>0.84945600898875218</v>
      </c>
      <c r="I159" s="16">
        <v>0.93725777538875044</v>
      </c>
      <c r="J159" s="16">
        <v>0.99483315999999999</v>
      </c>
      <c r="K159" s="16">
        <v>29.879883634275693</v>
      </c>
      <c r="L159" s="16">
        <v>89.329799086166176</v>
      </c>
      <c r="M159" s="16">
        <v>18.1354705139012</v>
      </c>
      <c r="N159" s="13">
        <v>-712</v>
      </c>
      <c r="O159">
        <v>89</v>
      </c>
      <c r="V159" s="36"/>
    </row>
    <row r="160" spans="1:22" x14ac:dyDescent="0.35">
      <c r="A160" s="12">
        <v>3407</v>
      </c>
      <c r="B160" s="12" t="s">
        <v>155</v>
      </c>
      <c r="C160" s="16">
        <v>1.0942277423377669</v>
      </c>
      <c r="D160" s="16">
        <v>0.92720742498304509</v>
      </c>
      <c r="E160" s="27">
        <v>0.84091770062468896</v>
      </c>
      <c r="F160" s="16">
        <v>1.008103975416522</v>
      </c>
      <c r="G160" s="16">
        <v>1.0919042293368133</v>
      </c>
      <c r="H160" s="16">
        <v>1.0795805850008307</v>
      </c>
      <c r="I160" s="16">
        <v>0.94428296089136332</v>
      </c>
      <c r="J160" s="16">
        <v>0.99723021999999995</v>
      </c>
      <c r="K160" s="16">
        <v>44.088203751463404</v>
      </c>
      <c r="L160" s="16">
        <v>-5.0903599964995259</v>
      </c>
      <c r="M160" s="16">
        <v>18.1354705139012</v>
      </c>
      <c r="N160" s="13">
        <v>180</v>
      </c>
      <c r="O160">
        <v>-5</v>
      </c>
      <c r="V160" s="36"/>
    </row>
    <row r="161" spans="1:22" x14ac:dyDescent="0.35">
      <c r="A161" s="12">
        <v>3411</v>
      </c>
      <c r="B161" s="12" t="s">
        <v>156</v>
      </c>
      <c r="C161" s="16">
        <v>1.055840201908179</v>
      </c>
      <c r="D161" s="16">
        <v>0.94551765889819706</v>
      </c>
      <c r="E161" s="27">
        <v>0.93459065957375675</v>
      </c>
      <c r="F161" s="16">
        <v>1.0116581721283142</v>
      </c>
      <c r="G161" s="16">
        <v>0.84216202751062086</v>
      </c>
      <c r="H161" s="16">
        <v>1.0303019080044002</v>
      </c>
      <c r="I161" s="16">
        <v>0.9528125131258981</v>
      </c>
      <c r="J161" s="16">
        <v>0.98496035000000004</v>
      </c>
      <c r="K161" s="16">
        <v>43.703416927099589</v>
      </c>
      <c r="L161" s="16">
        <v>382.94981406774474</v>
      </c>
      <c r="M161" s="16">
        <v>18.1354705139012</v>
      </c>
      <c r="N161" s="13">
        <v>-269</v>
      </c>
      <c r="O161">
        <v>383</v>
      </c>
      <c r="V161" s="36"/>
    </row>
    <row r="162" spans="1:22" x14ac:dyDescent="0.35">
      <c r="A162" s="12">
        <v>3412</v>
      </c>
      <c r="B162" s="12" t="s">
        <v>157</v>
      </c>
      <c r="C162" s="16">
        <v>1.074393101662749</v>
      </c>
      <c r="D162" s="16">
        <v>1.0163573012409532</v>
      </c>
      <c r="E162" s="27">
        <v>0.94540593281533414</v>
      </c>
      <c r="F162" s="16">
        <v>1.0823225366361728</v>
      </c>
      <c r="G162" s="16">
        <v>0.82060446863924841</v>
      </c>
      <c r="H162" s="16">
        <v>1.1394628264104711</v>
      </c>
      <c r="I162" s="16">
        <v>1.1399908672677921</v>
      </c>
      <c r="J162" s="16">
        <v>1.0325166400000001</v>
      </c>
      <c r="K162" s="16">
        <v>-135.13300704461852</v>
      </c>
      <c r="L162" s="16">
        <v>-60.005561598649571</v>
      </c>
      <c r="M162" s="16">
        <v>-123.85543398331961</v>
      </c>
      <c r="N162" s="13">
        <v>588</v>
      </c>
      <c r="O162">
        <v>-60</v>
      </c>
      <c r="V162" s="36"/>
    </row>
    <row r="163" spans="1:22" x14ac:dyDescent="0.35">
      <c r="A163" s="12">
        <v>3413</v>
      </c>
      <c r="B163" s="12" t="s">
        <v>158</v>
      </c>
      <c r="C163" s="16">
        <v>1.0814231351376589</v>
      </c>
      <c r="D163" s="16">
        <v>1.007991277573576</v>
      </c>
      <c r="E163" s="27">
        <v>0.98625776339798921</v>
      </c>
      <c r="F163" s="16">
        <v>1.0254740109895786</v>
      </c>
      <c r="G163" s="16">
        <v>0.94465618547148256</v>
      </c>
      <c r="H163" s="16">
        <v>1.0494450823966437</v>
      </c>
      <c r="I163" s="16">
        <v>0.97942332606498372</v>
      </c>
      <c r="J163" s="16">
        <v>1.02730484</v>
      </c>
      <c r="K163" s="16">
        <v>291.87830846611507</v>
      </c>
      <c r="L163" s="16">
        <v>250.24867241437985</v>
      </c>
      <c r="M163" s="16">
        <v>18.1354705139012</v>
      </c>
      <c r="N163" s="13">
        <v>-352</v>
      </c>
      <c r="O163">
        <v>250</v>
      </c>
      <c r="V163" s="36"/>
    </row>
    <row r="164" spans="1:22" x14ac:dyDescent="0.35">
      <c r="A164" s="12">
        <v>3414</v>
      </c>
      <c r="B164" s="12" t="s">
        <v>159</v>
      </c>
      <c r="C164" s="16">
        <v>1.3255197136321697</v>
      </c>
      <c r="D164" s="16">
        <v>0.85967531917020257</v>
      </c>
      <c r="E164" s="27">
        <v>0.63141302048456804</v>
      </c>
      <c r="F164" s="16">
        <v>1.2001168035168146</v>
      </c>
      <c r="G164" s="16">
        <v>0.85466658018160602</v>
      </c>
      <c r="H164" s="16">
        <v>1.2472490758801018</v>
      </c>
      <c r="I164" s="16">
        <v>1.2888242477165914</v>
      </c>
      <c r="J164" s="16">
        <v>1.0632050500000001</v>
      </c>
      <c r="K164" s="16">
        <v>487.82503471977429</v>
      </c>
      <c r="L164" s="16">
        <v>-35.130529399540642</v>
      </c>
      <c r="M164" s="16">
        <v>-169.40197705949603</v>
      </c>
      <c r="N164" s="13">
        <v>596</v>
      </c>
      <c r="O164">
        <v>-35</v>
      </c>
      <c r="V164" s="36"/>
    </row>
    <row r="165" spans="1:22" x14ac:dyDescent="0.35">
      <c r="A165" s="12">
        <v>3415</v>
      </c>
      <c r="B165" s="12" t="s">
        <v>160</v>
      </c>
      <c r="C165" s="16">
        <v>1.1108716418756353</v>
      </c>
      <c r="D165" s="16">
        <v>0.91903057160703927</v>
      </c>
      <c r="E165" s="27">
        <v>0.90612930981730055</v>
      </c>
      <c r="F165" s="16">
        <v>1.1124249037754488</v>
      </c>
      <c r="G165" s="16">
        <v>0.80395124189544964</v>
      </c>
      <c r="H165" s="16">
        <v>1.0995764137902224</v>
      </c>
      <c r="I165" s="16">
        <v>1.1396430014299752</v>
      </c>
      <c r="J165" s="16">
        <v>1.0159475499999999</v>
      </c>
      <c r="K165" s="16">
        <v>-52.068842702806229</v>
      </c>
      <c r="L165" s="16">
        <v>487.4374742091079</v>
      </c>
      <c r="M165" s="16">
        <v>-75.529463908271538</v>
      </c>
      <c r="N165" s="13">
        <v>1053</v>
      </c>
      <c r="O165">
        <v>487</v>
      </c>
      <c r="V165" s="36"/>
    </row>
    <row r="166" spans="1:22" x14ac:dyDescent="0.35">
      <c r="A166" s="12">
        <v>3416</v>
      </c>
      <c r="B166" s="12" t="s">
        <v>161</v>
      </c>
      <c r="C166" s="16">
        <v>1.4016904204646805</v>
      </c>
      <c r="D166" s="16">
        <v>0.80945289831958478</v>
      </c>
      <c r="E166" s="27">
        <v>0.687040493468275</v>
      </c>
      <c r="F166" s="16">
        <v>1.1742274397048658</v>
      </c>
      <c r="G166" s="16">
        <v>0.96247860687127162</v>
      </c>
      <c r="H166" s="16">
        <v>1.3378598727170516</v>
      </c>
      <c r="I166" s="16">
        <v>1.2348673657582021</v>
      </c>
      <c r="J166" s="16">
        <v>1.0920600199999999</v>
      </c>
      <c r="K166" s="16">
        <v>1149.5725483899766</v>
      </c>
      <c r="L166" s="16">
        <v>935.03144677359637</v>
      </c>
      <c r="M166" s="16">
        <v>-152.39817217751411</v>
      </c>
      <c r="N166" s="13">
        <v>224</v>
      </c>
      <c r="O166">
        <v>935</v>
      </c>
      <c r="V166" s="36"/>
    </row>
    <row r="167" spans="1:22" x14ac:dyDescent="0.35">
      <c r="A167" s="12">
        <v>3417</v>
      </c>
      <c r="B167" s="12" t="s">
        <v>162</v>
      </c>
      <c r="C167" s="16">
        <v>1.4341270023290371</v>
      </c>
      <c r="D167" s="16">
        <v>0.79257364142836895</v>
      </c>
      <c r="E167" s="27">
        <v>0.61384884709600451</v>
      </c>
      <c r="F167" s="16">
        <v>1.27090091340552</v>
      </c>
      <c r="G167" s="16">
        <v>0.93899921337164516</v>
      </c>
      <c r="H167" s="16">
        <v>1.2493292740446682</v>
      </c>
      <c r="I167" s="16">
        <v>1.3682119839089282</v>
      </c>
      <c r="J167" s="16">
        <v>1.10028069</v>
      </c>
      <c r="K167" s="16">
        <v>-2.7500160953634967</v>
      </c>
      <c r="L167" s="16">
        <v>54.821260380816611</v>
      </c>
      <c r="M167" s="16">
        <v>-202.81774714478539</v>
      </c>
      <c r="N167" s="13">
        <v>1105</v>
      </c>
      <c r="O167">
        <v>55</v>
      </c>
      <c r="V167" s="36"/>
    </row>
    <row r="168" spans="1:22" x14ac:dyDescent="0.35">
      <c r="A168" s="12">
        <v>3418</v>
      </c>
      <c r="B168" s="12" t="s">
        <v>163</v>
      </c>
      <c r="C168" s="16">
        <v>1.3375915379855301</v>
      </c>
      <c r="D168" s="16">
        <v>0.85774249780051759</v>
      </c>
      <c r="E168" s="27">
        <v>0.7111879068946374</v>
      </c>
      <c r="F168" s="16">
        <v>1.1920916731261675</v>
      </c>
      <c r="G168" s="16">
        <v>0.86986917197461722</v>
      </c>
      <c r="H168" s="16">
        <v>1.2646262203817749</v>
      </c>
      <c r="I168" s="16">
        <v>1.2136963474748743</v>
      </c>
      <c r="J168" s="16">
        <v>1.0746118899999999</v>
      </c>
      <c r="K168" s="16">
        <v>329.3765571635833</v>
      </c>
      <c r="L168" s="16">
        <v>314.13131964876663</v>
      </c>
      <c r="M168" s="16">
        <v>-89.954077625090704</v>
      </c>
      <c r="N168" s="13">
        <v>-272</v>
      </c>
      <c r="O168">
        <v>314</v>
      </c>
      <c r="V168" s="36"/>
    </row>
    <row r="169" spans="1:22" x14ac:dyDescent="0.35">
      <c r="A169" s="12">
        <v>3419</v>
      </c>
      <c r="B169" s="12" t="s">
        <v>107</v>
      </c>
      <c r="C169" s="16">
        <v>1.3692252347571405</v>
      </c>
      <c r="D169" s="16">
        <v>0.91849853995572106</v>
      </c>
      <c r="E169" s="27">
        <v>0.69486659657927441</v>
      </c>
      <c r="F169" s="16">
        <v>1.3118449717397422</v>
      </c>
      <c r="G169" s="16">
        <v>0.8137051548070604</v>
      </c>
      <c r="H169" s="16">
        <v>1.1980172970807015</v>
      </c>
      <c r="I169" s="16">
        <v>1.4666402418683193</v>
      </c>
      <c r="J169" s="16">
        <v>1.1194029700000001</v>
      </c>
      <c r="K169" s="16">
        <v>88.951443270552673</v>
      </c>
      <c r="L169" s="16">
        <v>373.86902557775517</v>
      </c>
      <c r="M169" s="16">
        <v>-294.38172343382917</v>
      </c>
      <c r="N169" s="13">
        <v>1158</v>
      </c>
      <c r="O169">
        <v>374</v>
      </c>
      <c r="V169" s="36"/>
    </row>
    <row r="170" spans="1:22" x14ac:dyDescent="0.35">
      <c r="A170" s="12">
        <v>3420</v>
      </c>
      <c r="B170" s="12" t="s">
        <v>164</v>
      </c>
      <c r="C170" s="16">
        <v>1.0782245641397949</v>
      </c>
      <c r="D170" s="16">
        <v>0.94960499222708206</v>
      </c>
      <c r="E170" s="27">
        <v>0.9250254397885721</v>
      </c>
      <c r="F170" s="16">
        <v>1.0367033107332708</v>
      </c>
      <c r="G170" s="16">
        <v>1.0169006832213172</v>
      </c>
      <c r="H170" s="16">
        <v>1.0921324801851597</v>
      </c>
      <c r="I170" s="16">
        <v>0.96304936847585554</v>
      </c>
      <c r="J170" s="16">
        <v>1.00882077</v>
      </c>
      <c r="K170" s="16">
        <v>-200.34852152072324</v>
      </c>
      <c r="L170" s="16">
        <v>27.534053409095232</v>
      </c>
      <c r="M170" s="16">
        <v>18.1354705139012</v>
      </c>
      <c r="N170" s="13">
        <v>244</v>
      </c>
      <c r="O170">
        <v>28</v>
      </c>
      <c r="V170" s="36"/>
    </row>
    <row r="171" spans="1:22" x14ac:dyDescent="0.35">
      <c r="A171" s="12">
        <v>3421</v>
      </c>
      <c r="B171" s="12" t="s">
        <v>165</v>
      </c>
      <c r="C171" s="16">
        <v>1.300544352080897</v>
      </c>
      <c r="D171" s="16">
        <v>0.92996747577723926</v>
      </c>
      <c r="E171" s="27">
        <v>0.81276105819858724</v>
      </c>
      <c r="F171" s="16">
        <v>1.2575020311081688</v>
      </c>
      <c r="G171" s="16">
        <v>0.80415988087492196</v>
      </c>
      <c r="H171" s="16">
        <v>1.0519887053400458</v>
      </c>
      <c r="I171" s="16">
        <v>1.1899360499300689</v>
      </c>
      <c r="J171" s="16">
        <v>1.08356999</v>
      </c>
      <c r="K171" s="16">
        <v>122.11753128630039</v>
      </c>
      <c r="L171" s="16">
        <v>44.011584266405947</v>
      </c>
      <c r="M171" s="16">
        <v>18.1354705139012</v>
      </c>
      <c r="N171" s="13">
        <v>-531</v>
      </c>
      <c r="O171">
        <v>44</v>
      </c>
      <c r="V171" s="36"/>
    </row>
    <row r="172" spans="1:22" x14ac:dyDescent="0.35">
      <c r="A172" s="12">
        <v>3422</v>
      </c>
      <c r="B172" s="12" t="s">
        <v>166</v>
      </c>
      <c r="C172" s="16">
        <v>1.2890903251808437</v>
      </c>
      <c r="D172" s="16">
        <v>0.94583306091720931</v>
      </c>
      <c r="E172" s="27">
        <v>0.69548840945728618</v>
      </c>
      <c r="F172" s="16">
        <v>1.2173398961135729</v>
      </c>
      <c r="G172" s="16">
        <v>0.88245522159657197</v>
      </c>
      <c r="H172" s="16">
        <v>1.0750387646239834</v>
      </c>
      <c r="I172" s="16">
        <v>1.3479404865142381</v>
      </c>
      <c r="J172" s="16">
        <v>1.0809844</v>
      </c>
      <c r="K172" s="16">
        <v>285.60647203459718</v>
      </c>
      <c r="L172" s="16">
        <v>256.73900927471675</v>
      </c>
      <c r="M172" s="16">
        <v>-110.95848119539835</v>
      </c>
      <c r="N172" s="13">
        <v>609</v>
      </c>
      <c r="O172">
        <v>257</v>
      </c>
      <c r="V172" s="36"/>
    </row>
    <row r="173" spans="1:22" x14ac:dyDescent="0.35">
      <c r="A173" s="12">
        <v>3423</v>
      </c>
      <c r="B173" s="12" t="s">
        <v>167</v>
      </c>
      <c r="C173" s="16">
        <v>1.5153103626913065</v>
      </c>
      <c r="D173" s="16">
        <v>0.88416639879160841</v>
      </c>
      <c r="E173" s="27">
        <v>0.60049754498513463</v>
      </c>
      <c r="F173" s="16">
        <v>1.4754448126679003</v>
      </c>
      <c r="G173" s="16">
        <v>0.9803027210702745</v>
      </c>
      <c r="H173" s="16">
        <v>1.2503219947211186</v>
      </c>
      <c r="I173" s="16">
        <v>1.7773776089993276</v>
      </c>
      <c r="J173" s="16">
        <v>1.19772514</v>
      </c>
      <c r="K173" s="16">
        <v>177.93527323452298</v>
      </c>
      <c r="L173" s="16">
        <v>0.17314793183415755</v>
      </c>
      <c r="M173" s="16">
        <v>18.1354705139012</v>
      </c>
      <c r="N173" s="13">
        <v>-914</v>
      </c>
      <c r="O173">
        <v>0</v>
      </c>
      <c r="V173" s="36"/>
    </row>
    <row r="174" spans="1:22" x14ac:dyDescent="0.35">
      <c r="A174" s="12">
        <v>3424</v>
      </c>
      <c r="B174" s="12" t="s">
        <v>168</v>
      </c>
      <c r="C174" s="16">
        <v>1.5386123288552067</v>
      </c>
      <c r="D174" s="16">
        <v>1.0647892243829409</v>
      </c>
      <c r="E174" s="27">
        <v>0.61206994984581575</v>
      </c>
      <c r="F174" s="16">
        <v>1.5938158471458486</v>
      </c>
      <c r="G174" s="16">
        <v>0.81644661778000172</v>
      </c>
      <c r="H174" s="16">
        <v>1.1132221630307737</v>
      </c>
      <c r="I174" s="16">
        <v>2.0464691808068962</v>
      </c>
      <c r="J174" s="16">
        <v>1.2632325099999999</v>
      </c>
      <c r="K174" s="16">
        <v>-56.426954074736848</v>
      </c>
      <c r="L174" s="16">
        <v>-193.85841987176536</v>
      </c>
      <c r="M174" s="16">
        <v>18.1354705139012</v>
      </c>
      <c r="N174" s="13">
        <v>939</v>
      </c>
      <c r="O174">
        <v>-194</v>
      </c>
      <c r="V174" s="36"/>
    </row>
    <row r="175" spans="1:22" x14ac:dyDescent="0.35">
      <c r="A175" s="12">
        <v>3425</v>
      </c>
      <c r="B175" s="12" t="s">
        <v>169</v>
      </c>
      <c r="C175" s="16">
        <v>1.4552515944276341</v>
      </c>
      <c r="D175" s="16">
        <v>1.2028273702867434</v>
      </c>
      <c r="E175" s="27">
        <v>0.80614041278041448</v>
      </c>
      <c r="F175" s="16">
        <v>1.7825675045952425</v>
      </c>
      <c r="G175" s="16">
        <v>0.68955419653023031</v>
      </c>
      <c r="H175" s="16">
        <v>0.94399257826594718</v>
      </c>
      <c r="I175" s="16">
        <v>2.3095251519381748</v>
      </c>
      <c r="J175" s="16">
        <v>1.31419983</v>
      </c>
      <c r="K175" s="16">
        <v>-39.905422968077929</v>
      </c>
      <c r="L175" s="16">
        <v>145.36497580264358</v>
      </c>
      <c r="M175" s="16">
        <v>18.1354705139012</v>
      </c>
      <c r="N175" s="13">
        <v>429</v>
      </c>
      <c r="O175">
        <v>145</v>
      </c>
      <c r="V175" s="36"/>
    </row>
    <row r="176" spans="1:22" x14ac:dyDescent="0.35">
      <c r="A176" s="12">
        <v>3426</v>
      </c>
      <c r="B176" s="12" t="s">
        <v>170</v>
      </c>
      <c r="C176" s="16">
        <v>1.2609231898341977</v>
      </c>
      <c r="D176" s="16">
        <v>1.3023709759960957</v>
      </c>
      <c r="E176" s="27">
        <v>0.98856145369804804</v>
      </c>
      <c r="F176" s="16">
        <v>1.4455963634887445</v>
      </c>
      <c r="G176" s="16">
        <v>0.8859612602798117</v>
      </c>
      <c r="H176" s="16">
        <v>0.9384227573414089</v>
      </c>
      <c r="I176" s="16">
        <v>2.22717901327972</v>
      </c>
      <c r="J176" s="16">
        <v>1.28017768</v>
      </c>
      <c r="K176" s="16">
        <v>-346.01338115063049</v>
      </c>
      <c r="L176" s="16">
        <v>-293.79333033214374</v>
      </c>
      <c r="M176" s="16">
        <v>-313.51648408887303</v>
      </c>
      <c r="N176" s="13">
        <v>1336</v>
      </c>
      <c r="O176">
        <v>-294</v>
      </c>
      <c r="V176" s="36"/>
    </row>
    <row r="177" spans="1:22" x14ac:dyDescent="0.35">
      <c r="A177" s="12">
        <v>3427</v>
      </c>
      <c r="B177" s="12" t="s">
        <v>171</v>
      </c>
      <c r="C177" s="16">
        <v>1.2264111537914346</v>
      </c>
      <c r="D177" s="16">
        <v>1.1388229741849569</v>
      </c>
      <c r="E177" s="27">
        <v>0.84912409327184502</v>
      </c>
      <c r="F177" s="16">
        <v>1.1850922144262357</v>
      </c>
      <c r="G177" s="16">
        <v>0.83161049077474569</v>
      </c>
      <c r="H177" s="16">
        <v>0.7812095564559971</v>
      </c>
      <c r="I177" s="16">
        <v>1.3051895838804981</v>
      </c>
      <c r="J177" s="16">
        <v>1.1068597499999999</v>
      </c>
      <c r="K177" s="16">
        <v>717.85036385711294</v>
      </c>
      <c r="L177" s="16">
        <v>275.12123054391998</v>
      </c>
      <c r="M177" s="16">
        <v>-120.88675170832101</v>
      </c>
      <c r="N177" s="13">
        <v>-523</v>
      </c>
      <c r="O177">
        <v>275</v>
      </c>
      <c r="V177" s="36"/>
    </row>
    <row r="178" spans="1:22" x14ac:dyDescent="0.35">
      <c r="A178" s="12">
        <v>3428</v>
      </c>
      <c r="B178" s="12" t="s">
        <v>172</v>
      </c>
      <c r="C178" s="16">
        <v>1.2530386083202576</v>
      </c>
      <c r="D178" s="16">
        <v>1.2850077159006381</v>
      </c>
      <c r="E178" s="27">
        <v>0.95116592746307571</v>
      </c>
      <c r="F178" s="16">
        <v>1.2653236628065527</v>
      </c>
      <c r="G178" s="16">
        <v>0.68384017900217886</v>
      </c>
      <c r="H178" s="16">
        <v>0.85412152195216584</v>
      </c>
      <c r="I178" s="16">
        <v>1.7594981950095905</v>
      </c>
      <c r="J178" s="16">
        <v>1.20147962</v>
      </c>
      <c r="K178" s="16">
        <v>265.00289361943459</v>
      </c>
      <c r="L178" s="16">
        <v>-162.46127930073365</v>
      </c>
      <c r="M178" s="16">
        <v>-281.30631576999031</v>
      </c>
      <c r="N178" s="13">
        <v>634</v>
      </c>
      <c r="O178">
        <v>-162</v>
      </c>
      <c r="V178" s="36"/>
    </row>
    <row r="179" spans="1:22" x14ac:dyDescent="0.35">
      <c r="A179" s="12">
        <v>3429</v>
      </c>
      <c r="B179" s="12" t="s">
        <v>173</v>
      </c>
      <c r="C179" s="16">
        <v>1.5292299283998316</v>
      </c>
      <c r="D179" s="16">
        <v>1.0919210931437964</v>
      </c>
      <c r="E179" s="27">
        <v>0.56907867307897964</v>
      </c>
      <c r="F179" s="16">
        <v>1.5742497062565002</v>
      </c>
      <c r="G179" s="16">
        <v>0.65231526671844375</v>
      </c>
      <c r="H179" s="16">
        <v>0.73704011613790921</v>
      </c>
      <c r="I179" s="16">
        <v>2.3177782920798999</v>
      </c>
      <c r="J179" s="16">
        <v>1.25414877</v>
      </c>
      <c r="K179" s="16">
        <v>-15.186279149667987</v>
      </c>
      <c r="L179" s="16">
        <v>-9.6465596771927391</v>
      </c>
      <c r="M179" s="16">
        <v>18.1354705139012</v>
      </c>
      <c r="N179" s="13">
        <v>-730</v>
      </c>
      <c r="O179">
        <v>-10</v>
      </c>
      <c r="V179" s="36"/>
    </row>
    <row r="180" spans="1:22" x14ac:dyDescent="0.35">
      <c r="A180" s="12">
        <v>3430</v>
      </c>
      <c r="B180" s="12" t="s">
        <v>174</v>
      </c>
      <c r="C180" s="16">
        <v>1.3952381487318948</v>
      </c>
      <c r="D180" s="16">
        <v>0.90273336917946823</v>
      </c>
      <c r="E180" s="27">
        <v>0.82540790467063951</v>
      </c>
      <c r="F180" s="16">
        <v>1.4360067143961204</v>
      </c>
      <c r="G180" s="16">
        <v>0.860401410748725</v>
      </c>
      <c r="H180" s="16">
        <v>0.8603183220304893</v>
      </c>
      <c r="I180" s="16">
        <v>2.0400584490531966</v>
      </c>
      <c r="J180" s="16">
        <v>1.18894247</v>
      </c>
      <c r="K180" s="16">
        <v>1231.6730676533264</v>
      </c>
      <c r="L180" s="16">
        <v>701.21636688372723</v>
      </c>
      <c r="M180" s="16">
        <v>-357.26559900481533</v>
      </c>
      <c r="N180" s="13">
        <v>656</v>
      </c>
      <c r="O180">
        <v>701</v>
      </c>
      <c r="V180" s="36"/>
    </row>
    <row r="181" spans="1:22" x14ac:dyDescent="0.35">
      <c r="A181" s="12">
        <v>3431</v>
      </c>
      <c r="B181" s="12" t="s">
        <v>175</v>
      </c>
      <c r="C181" s="16">
        <v>1.5099570283135235</v>
      </c>
      <c r="D181" s="16">
        <v>0.93910040505362247</v>
      </c>
      <c r="E181" s="27">
        <v>0.83197733436817978</v>
      </c>
      <c r="F181" s="16">
        <v>1.3726955196941715</v>
      </c>
      <c r="G181" s="16">
        <v>0.75777704709836358</v>
      </c>
      <c r="H181" s="16">
        <v>0.90562858958308945</v>
      </c>
      <c r="I181" s="16">
        <v>1.7369264296334002</v>
      </c>
      <c r="J181" s="16">
        <v>1.2062525200000001</v>
      </c>
      <c r="K181" s="16">
        <v>115.58039533708963</v>
      </c>
      <c r="L181" s="16">
        <v>-217.06917438429662</v>
      </c>
      <c r="M181" s="16">
        <v>-106.8645294860988</v>
      </c>
      <c r="N181" s="13">
        <v>245</v>
      </c>
      <c r="O181">
        <v>-217</v>
      </c>
      <c r="V181" s="36"/>
    </row>
    <row r="182" spans="1:22" x14ac:dyDescent="0.35">
      <c r="A182" s="12">
        <v>3432</v>
      </c>
      <c r="B182" s="12" t="s">
        <v>176</v>
      </c>
      <c r="C182" s="16">
        <v>1.4119854210889899</v>
      </c>
      <c r="D182" s="16">
        <v>1.1708914853542771</v>
      </c>
      <c r="E182" s="27">
        <v>0.83910811370965266</v>
      </c>
      <c r="F182" s="16">
        <v>1.4906827156472806</v>
      </c>
      <c r="G182" s="16">
        <v>0.59004533344697974</v>
      </c>
      <c r="H182" s="16">
        <v>0.78450034162214477</v>
      </c>
      <c r="I182" s="16">
        <v>2.0654088449222603</v>
      </c>
      <c r="J182" s="16">
        <v>1.2447070200000001</v>
      </c>
      <c r="K182" s="16">
        <v>-103.22284742533773</v>
      </c>
      <c r="L182" s="16">
        <v>49.928584662676947</v>
      </c>
      <c r="M182" s="16">
        <v>18.1354705139012</v>
      </c>
      <c r="N182" s="13">
        <v>-886</v>
      </c>
      <c r="O182">
        <v>50</v>
      </c>
      <c r="V182" s="36"/>
    </row>
    <row r="183" spans="1:22" x14ac:dyDescent="0.35">
      <c r="A183" s="12">
        <v>3433</v>
      </c>
      <c r="B183" s="12" t="s">
        <v>177</v>
      </c>
      <c r="C183" s="16">
        <v>1.3841015193780681</v>
      </c>
      <c r="D183" s="16">
        <v>0.91968327828055796</v>
      </c>
      <c r="E183" s="27">
        <v>0.76726578933009426</v>
      </c>
      <c r="F183" s="16">
        <v>1.4135388509556901</v>
      </c>
      <c r="G183" s="16">
        <v>0.7286866776956431</v>
      </c>
      <c r="H183" s="16">
        <v>0.87468573286664186</v>
      </c>
      <c r="I183" s="16">
        <v>1.9329407699854668</v>
      </c>
      <c r="J183" s="16">
        <v>1.16183781</v>
      </c>
      <c r="K183" s="16">
        <v>-80.587523927632304</v>
      </c>
      <c r="L183" s="16">
        <v>39.304755138739885</v>
      </c>
      <c r="M183" s="16">
        <v>18.1354705139012</v>
      </c>
      <c r="N183" s="13">
        <v>-436</v>
      </c>
      <c r="O183">
        <v>39</v>
      </c>
      <c r="V183" s="36"/>
    </row>
    <row r="184" spans="1:22" x14ac:dyDescent="0.35">
      <c r="A184" s="12">
        <v>3434</v>
      </c>
      <c r="B184" s="12" t="s">
        <v>178</v>
      </c>
      <c r="C184" s="16">
        <v>1.3566156887985925</v>
      </c>
      <c r="D184" s="16">
        <v>1.0435753349115524</v>
      </c>
      <c r="E184" s="27">
        <v>0.7196993023596967</v>
      </c>
      <c r="F184" s="16">
        <v>1.3794640709584594</v>
      </c>
      <c r="G184" s="16">
        <v>0.6707473757630118</v>
      </c>
      <c r="H184" s="16">
        <v>0.79387999778281126</v>
      </c>
      <c r="I184" s="16">
        <v>1.8900975388461214</v>
      </c>
      <c r="J184" s="16">
        <v>1.1608375399999999</v>
      </c>
      <c r="K184" s="16">
        <v>17.230674004627105</v>
      </c>
      <c r="L184" s="16">
        <v>19.405039631067087</v>
      </c>
      <c r="M184" s="16">
        <v>-174.57051777966026</v>
      </c>
      <c r="N184" s="13">
        <v>619</v>
      </c>
      <c r="O184">
        <v>19</v>
      </c>
      <c r="V184" s="36"/>
    </row>
    <row r="185" spans="1:22" x14ac:dyDescent="0.35">
      <c r="A185" s="12">
        <v>3435</v>
      </c>
      <c r="B185" s="12" t="s">
        <v>179</v>
      </c>
      <c r="C185" s="16">
        <v>1.3551715865411766</v>
      </c>
      <c r="D185" s="16">
        <v>0.96427266553695101</v>
      </c>
      <c r="E185" s="27">
        <v>0.90956888293939586</v>
      </c>
      <c r="F185" s="16">
        <v>1.2764155939278274</v>
      </c>
      <c r="G185" s="16">
        <v>0.68365985387651795</v>
      </c>
      <c r="H185" s="16">
        <v>0.87323971526744293</v>
      </c>
      <c r="I185" s="16">
        <v>1.5325346132386815</v>
      </c>
      <c r="J185" s="16">
        <v>1.1398809599999999</v>
      </c>
      <c r="K185" s="16">
        <v>534.07424796728628</v>
      </c>
      <c r="L185" s="16">
        <v>112.17770352641354</v>
      </c>
      <c r="M185" s="16">
        <v>-210.07327419695918</v>
      </c>
      <c r="N185" s="13">
        <v>-87</v>
      </c>
      <c r="O185">
        <v>112</v>
      </c>
      <c r="V185" s="36"/>
    </row>
    <row r="186" spans="1:22" x14ac:dyDescent="0.35">
      <c r="A186" s="12">
        <v>3436</v>
      </c>
      <c r="B186" s="12" t="s">
        <v>180</v>
      </c>
      <c r="C186" s="16">
        <v>1.3395340657758366</v>
      </c>
      <c r="D186" s="16">
        <v>0.9634298040649506</v>
      </c>
      <c r="E186" s="27">
        <v>0.79083991484498006</v>
      </c>
      <c r="F186" s="16">
        <v>1.2086665538878723</v>
      </c>
      <c r="G186" s="16">
        <v>0.81614603247167283</v>
      </c>
      <c r="H186" s="16">
        <v>0.98506184659992568</v>
      </c>
      <c r="I186" s="16">
        <v>1.2932594127576462</v>
      </c>
      <c r="J186" s="16">
        <v>1.10510318</v>
      </c>
      <c r="K186" s="16">
        <v>722.86250061531939</v>
      </c>
      <c r="L186" s="16">
        <v>0.75143201527993408</v>
      </c>
      <c r="M186" s="16">
        <v>-166.77287616700289</v>
      </c>
      <c r="N186" s="13">
        <v>-130</v>
      </c>
      <c r="O186">
        <v>1</v>
      </c>
      <c r="V186" s="36"/>
    </row>
    <row r="187" spans="1:22" x14ac:dyDescent="0.35">
      <c r="A187" s="12">
        <v>3437</v>
      </c>
      <c r="B187" s="12" t="s">
        <v>181</v>
      </c>
      <c r="C187" s="16">
        <v>1.4072647446503892</v>
      </c>
      <c r="D187" s="16">
        <v>0.98526260781419317</v>
      </c>
      <c r="E187" s="27">
        <v>0.72254405576017433</v>
      </c>
      <c r="F187" s="16">
        <v>1.2556477140295867</v>
      </c>
      <c r="G187" s="16">
        <v>0.81160779243990611</v>
      </c>
      <c r="H187" s="16">
        <v>1.0489801733176429</v>
      </c>
      <c r="I187" s="16">
        <v>1.2709639778287174</v>
      </c>
      <c r="J187" s="16">
        <v>1.12740587</v>
      </c>
      <c r="K187" s="16">
        <v>690.18246147839625</v>
      </c>
      <c r="L187" s="16">
        <v>62.853361480976496</v>
      </c>
      <c r="M187" s="16">
        <v>-90.26609587983323</v>
      </c>
      <c r="N187" s="13">
        <v>-523</v>
      </c>
      <c r="O187">
        <v>63</v>
      </c>
      <c r="V187" s="36"/>
    </row>
    <row r="188" spans="1:22" x14ac:dyDescent="0.35">
      <c r="A188" s="12">
        <v>3438</v>
      </c>
      <c r="B188" s="12" t="s">
        <v>182</v>
      </c>
      <c r="C188" s="16">
        <v>1.2453069708849083</v>
      </c>
      <c r="D188" s="16">
        <v>1.1249713722640671</v>
      </c>
      <c r="E188" s="27">
        <v>0.8005497197721736</v>
      </c>
      <c r="F188" s="16">
        <v>1.2604875049952624</v>
      </c>
      <c r="G188" s="16">
        <v>0.77723093930163145</v>
      </c>
      <c r="H188" s="16">
        <v>0.98422429953908963</v>
      </c>
      <c r="I188" s="16">
        <v>1.6027406251570753</v>
      </c>
      <c r="J188" s="16">
        <v>1.13628935</v>
      </c>
      <c r="K188" s="16">
        <v>-350.52344038516378</v>
      </c>
      <c r="L188" s="16">
        <v>224.95223648200741</v>
      </c>
      <c r="M188" s="16">
        <v>-436.58514605642631</v>
      </c>
      <c r="N188" s="13">
        <v>1906</v>
      </c>
      <c r="O188">
        <v>225</v>
      </c>
      <c r="V188" s="36"/>
    </row>
    <row r="189" spans="1:22" x14ac:dyDescent="0.35">
      <c r="A189" s="12">
        <v>3439</v>
      </c>
      <c r="B189" s="12" t="s">
        <v>183</v>
      </c>
      <c r="C189" s="16">
        <v>1.2908166480763428</v>
      </c>
      <c r="D189" s="16">
        <v>0.93218535265998248</v>
      </c>
      <c r="E189" s="27">
        <v>0.91931003750046125</v>
      </c>
      <c r="F189" s="16">
        <v>1.202377325470676</v>
      </c>
      <c r="G189" s="16">
        <v>0.7463401907517957</v>
      </c>
      <c r="H189" s="16">
        <v>1.0510231810981217</v>
      </c>
      <c r="I189" s="16">
        <v>1.4236385877552258</v>
      </c>
      <c r="J189" s="16">
        <v>1.1085231</v>
      </c>
      <c r="K189" s="16">
        <v>29.644977083086985</v>
      </c>
      <c r="L189" s="16">
        <v>-119.34430163749435</v>
      </c>
      <c r="M189" s="16">
        <v>-216.83967634556558</v>
      </c>
      <c r="N189" s="13">
        <v>1067</v>
      </c>
      <c r="O189">
        <v>-119</v>
      </c>
      <c r="V189" s="36"/>
    </row>
    <row r="190" spans="1:22" x14ac:dyDescent="0.35">
      <c r="A190" s="12">
        <v>3440</v>
      </c>
      <c r="B190" s="12" t="s">
        <v>184</v>
      </c>
      <c r="C190" s="16">
        <v>1.1536832425471233</v>
      </c>
      <c r="D190" s="16">
        <v>1.0293643407286641</v>
      </c>
      <c r="E190" s="27">
        <v>0.95769921752626064</v>
      </c>
      <c r="F190" s="16">
        <v>1.1530959902873552</v>
      </c>
      <c r="G190" s="16">
        <v>0.98429766575654165</v>
      </c>
      <c r="H190" s="16">
        <v>1.1551977337243597</v>
      </c>
      <c r="I190" s="16">
        <v>1.3037870249926997</v>
      </c>
      <c r="J190" s="16">
        <v>1.09499097</v>
      </c>
      <c r="K190" s="16">
        <v>215.4032103927957</v>
      </c>
      <c r="L190" s="16">
        <v>-168.81845265206223</v>
      </c>
      <c r="M190" s="16">
        <v>-215.32756450555405</v>
      </c>
      <c r="N190" s="13">
        <v>935</v>
      </c>
      <c r="O190">
        <v>-169</v>
      </c>
      <c r="V190" s="36"/>
    </row>
    <row r="191" spans="1:22" x14ac:dyDescent="0.35">
      <c r="A191" s="12">
        <v>3441</v>
      </c>
      <c r="B191" s="12" t="s">
        <v>185</v>
      </c>
      <c r="C191" s="16">
        <v>1.2009655237260013</v>
      </c>
      <c r="D191" s="16">
        <v>0.9351481663057799</v>
      </c>
      <c r="E191" s="27">
        <v>0.77164007818835667</v>
      </c>
      <c r="F191" s="16">
        <v>1.1688421422755848</v>
      </c>
      <c r="G191" s="16">
        <v>0.74706767353826753</v>
      </c>
      <c r="H191" s="16">
        <v>0.93559602029576083</v>
      </c>
      <c r="I191" s="16">
        <v>1.2867141906308404</v>
      </c>
      <c r="J191" s="16">
        <v>1.03625294</v>
      </c>
      <c r="K191" s="16">
        <v>-302.12772168525788</v>
      </c>
      <c r="L191" s="16">
        <v>-258.25563571638014</v>
      </c>
      <c r="M191" s="16">
        <v>-134.15126318703943</v>
      </c>
      <c r="N191" s="13">
        <v>652</v>
      </c>
      <c r="O191">
        <v>-258</v>
      </c>
      <c r="V191" s="36"/>
    </row>
    <row r="192" spans="1:22" x14ac:dyDescent="0.35">
      <c r="A192" s="12">
        <v>3442</v>
      </c>
      <c r="B192" s="12" t="s">
        <v>186</v>
      </c>
      <c r="C192" s="16">
        <v>1.1484266553905136</v>
      </c>
      <c r="D192" s="16">
        <v>0.92225385894838285</v>
      </c>
      <c r="E192" s="27">
        <v>0.84255711641817022</v>
      </c>
      <c r="F192" s="16">
        <v>1.0626349880387582</v>
      </c>
      <c r="G192" s="16">
        <v>0.78331098990735393</v>
      </c>
      <c r="H192" s="16">
        <v>0.99125680229787028</v>
      </c>
      <c r="I192" s="16">
        <v>1.0488305494139645</v>
      </c>
      <c r="J192" s="16">
        <v>1.0039970300000001</v>
      </c>
      <c r="K192" s="16">
        <v>12.416463343578188</v>
      </c>
      <c r="L192" s="16">
        <v>52.658175747164293</v>
      </c>
      <c r="M192" s="16">
        <v>18.1354705139012</v>
      </c>
      <c r="N192" s="13">
        <v>57</v>
      </c>
      <c r="O192">
        <v>53</v>
      </c>
      <c r="V192" s="36"/>
    </row>
    <row r="193" spans="1:22" x14ac:dyDescent="0.35">
      <c r="A193" s="12">
        <v>3443</v>
      </c>
      <c r="B193" s="12" t="s">
        <v>187</v>
      </c>
      <c r="C193" s="16">
        <v>1.1013616517777021</v>
      </c>
      <c r="D193" s="16">
        <v>0.89259799066518064</v>
      </c>
      <c r="E193" s="27">
        <v>0.85689146312128406</v>
      </c>
      <c r="F193" s="16">
        <v>1.0361946056300335</v>
      </c>
      <c r="G193" s="16">
        <v>0.90729373556496584</v>
      </c>
      <c r="H193" s="16">
        <v>1.0825148802093616</v>
      </c>
      <c r="I193" s="16">
        <v>1.0346105197378079</v>
      </c>
      <c r="J193" s="16">
        <v>0.99133970999999999</v>
      </c>
      <c r="K193" s="16">
        <v>55.359186917759274</v>
      </c>
      <c r="L193" s="16">
        <v>103.45324022637884</v>
      </c>
      <c r="M193" s="16">
        <v>3.4639376671858724</v>
      </c>
      <c r="N193" s="13">
        <v>491</v>
      </c>
      <c r="O193">
        <v>103</v>
      </c>
      <c r="V193" s="36"/>
    </row>
    <row r="194" spans="1:22" x14ac:dyDescent="0.35">
      <c r="A194" s="12">
        <v>3446</v>
      </c>
      <c r="B194" s="12" t="s">
        <v>188</v>
      </c>
      <c r="C194" s="16">
        <v>1.160936268489088</v>
      </c>
      <c r="D194" s="16">
        <v>0.95245837569164948</v>
      </c>
      <c r="E194" s="27">
        <v>0.75339318094930496</v>
      </c>
      <c r="F194" s="16">
        <v>1.0703088295536802</v>
      </c>
      <c r="G194" s="16">
        <v>0.91433613844287809</v>
      </c>
      <c r="H194" s="16">
        <v>1.0838384573545055</v>
      </c>
      <c r="I194" s="16">
        <v>1.0569325701071552</v>
      </c>
      <c r="J194" s="16">
        <v>1.0151100099999999</v>
      </c>
      <c r="K194" s="16">
        <v>290.47478681273185</v>
      </c>
      <c r="L194" s="16">
        <v>98.57970403231667</v>
      </c>
      <c r="M194" s="16">
        <v>16.298585870256822</v>
      </c>
      <c r="N194" s="13">
        <v>-97</v>
      </c>
      <c r="O194">
        <v>99</v>
      </c>
      <c r="V194" s="36"/>
    </row>
    <row r="195" spans="1:22" x14ac:dyDescent="0.35">
      <c r="A195" s="12">
        <v>3447</v>
      </c>
      <c r="B195" s="12" t="s">
        <v>189</v>
      </c>
      <c r="C195" s="16">
        <v>1.2524397466444999</v>
      </c>
      <c r="D195" s="16">
        <v>0.91754823007086495</v>
      </c>
      <c r="E195" s="27">
        <v>0.76315555332609519</v>
      </c>
      <c r="F195" s="16">
        <v>1.2085249088416434</v>
      </c>
      <c r="G195" s="16">
        <v>0.87721905010621382</v>
      </c>
      <c r="H195" s="16">
        <v>1.2806972051641035</v>
      </c>
      <c r="I195" s="16">
        <v>1.2577237007056112</v>
      </c>
      <c r="J195" s="16">
        <v>1.07191463</v>
      </c>
      <c r="K195" s="16">
        <v>303.3914295218961</v>
      </c>
      <c r="L195" s="16">
        <v>183.91077334642702</v>
      </c>
      <c r="M195" s="16">
        <v>-74.783292965609945</v>
      </c>
      <c r="N195" s="13">
        <v>329</v>
      </c>
      <c r="O195">
        <v>184</v>
      </c>
      <c r="V195" s="36"/>
    </row>
    <row r="196" spans="1:22" x14ac:dyDescent="0.35">
      <c r="A196" s="12">
        <v>3448</v>
      </c>
      <c r="B196" s="12" t="s">
        <v>190</v>
      </c>
      <c r="C196" s="16">
        <v>1.2660199538984245</v>
      </c>
      <c r="D196" s="16">
        <v>1.0060068231989407</v>
      </c>
      <c r="E196" s="27">
        <v>0.8156327521490867</v>
      </c>
      <c r="F196" s="16">
        <v>1.1910127099120884</v>
      </c>
      <c r="G196" s="16">
        <v>0.79339949562182133</v>
      </c>
      <c r="H196" s="16">
        <v>1.2034615758047882</v>
      </c>
      <c r="I196" s="16">
        <v>1.2420141862414218</v>
      </c>
      <c r="J196" s="16">
        <v>1.0946392700000001</v>
      </c>
      <c r="K196" s="16">
        <v>203.27722832601683</v>
      </c>
      <c r="L196" s="16">
        <v>-146.16422839208562</v>
      </c>
      <c r="M196" s="16">
        <v>-93.944040189462712</v>
      </c>
      <c r="N196" s="13">
        <v>107</v>
      </c>
      <c r="O196">
        <v>-146</v>
      </c>
      <c r="V196" s="36"/>
    </row>
    <row r="197" spans="1:22" x14ac:dyDescent="0.35">
      <c r="A197" s="12">
        <v>3449</v>
      </c>
      <c r="B197" s="12" t="s">
        <v>191</v>
      </c>
      <c r="C197" s="16">
        <v>1.4851968021192963</v>
      </c>
      <c r="D197" s="16">
        <v>1.0667360413535718</v>
      </c>
      <c r="E197" s="27">
        <v>0.63231394530614515</v>
      </c>
      <c r="F197" s="16">
        <v>1.4133735976922042</v>
      </c>
      <c r="G197" s="16">
        <v>0.81407074911771127</v>
      </c>
      <c r="H197" s="16">
        <v>1.1634684138564106</v>
      </c>
      <c r="I197" s="16">
        <v>1.6409935547128311</v>
      </c>
      <c r="J197" s="16">
        <v>1.2051583299999999</v>
      </c>
      <c r="K197" s="16">
        <v>1658.039277937911</v>
      </c>
      <c r="L197" s="16">
        <v>699.69613586539333</v>
      </c>
      <c r="M197" s="16">
        <v>18.1354705139012</v>
      </c>
      <c r="N197" s="13">
        <v>-841</v>
      </c>
      <c r="O197">
        <v>700</v>
      </c>
      <c r="V197" s="36"/>
    </row>
    <row r="198" spans="1:22" x14ac:dyDescent="0.35">
      <c r="A198" s="12">
        <v>3450</v>
      </c>
      <c r="B198" s="12" t="s">
        <v>192</v>
      </c>
      <c r="C198" s="16">
        <v>1.663185250414789</v>
      </c>
      <c r="D198" s="16">
        <v>1.1168909173372814</v>
      </c>
      <c r="E198" s="27">
        <v>0.63409519004050141</v>
      </c>
      <c r="F198" s="16">
        <v>1.6779804779089811</v>
      </c>
      <c r="G198" s="16">
        <v>0.80053719689068636</v>
      </c>
      <c r="H198" s="16">
        <v>1.149444678031013</v>
      </c>
      <c r="I198" s="16">
        <v>2.5030090129581399</v>
      </c>
      <c r="J198" s="16">
        <v>1.3660568</v>
      </c>
      <c r="K198" s="16">
        <v>-228.09434333853599</v>
      </c>
      <c r="L198" s="16">
        <v>0</v>
      </c>
      <c r="M198" s="16">
        <v>-237.06452948609879</v>
      </c>
      <c r="N198" s="13">
        <v>1885</v>
      </c>
      <c r="O198">
        <v>0</v>
      </c>
      <c r="V198" s="36"/>
    </row>
    <row r="199" spans="1:22" x14ac:dyDescent="0.35">
      <c r="A199" s="12">
        <v>3451</v>
      </c>
      <c r="B199" s="12" t="s">
        <v>193</v>
      </c>
      <c r="C199" s="16">
        <v>1.2461901743281534</v>
      </c>
      <c r="D199" s="16">
        <v>0.94394534082749204</v>
      </c>
      <c r="E199" s="27">
        <v>0.82944542487937278</v>
      </c>
      <c r="F199" s="16">
        <v>1.1797574089851823</v>
      </c>
      <c r="G199" s="16">
        <v>0.87626792433104006</v>
      </c>
      <c r="H199" s="16">
        <v>0.91261039478479755</v>
      </c>
      <c r="I199" s="16">
        <v>1.2368417694985958</v>
      </c>
      <c r="J199" s="16">
        <v>1.06771628</v>
      </c>
      <c r="K199" s="16">
        <v>253.56711616138327</v>
      </c>
      <c r="L199" s="16">
        <v>194.34568516074469</v>
      </c>
      <c r="M199" s="16">
        <v>-132.68420161724634</v>
      </c>
      <c r="N199" s="13">
        <v>495</v>
      </c>
      <c r="O199">
        <v>194</v>
      </c>
      <c r="V199" s="36"/>
    </row>
    <row r="200" spans="1:22" x14ac:dyDescent="0.35">
      <c r="A200" s="12">
        <v>3452</v>
      </c>
      <c r="B200" s="12" t="s">
        <v>194</v>
      </c>
      <c r="C200" s="16">
        <v>1.266332545069659</v>
      </c>
      <c r="D200" s="16">
        <v>1.0477558294996703</v>
      </c>
      <c r="E200" s="27">
        <v>0.79083301754299895</v>
      </c>
      <c r="F200" s="16">
        <v>1.4101107276965794</v>
      </c>
      <c r="G200" s="16">
        <v>0.83416702101547202</v>
      </c>
      <c r="H200" s="16">
        <v>0.8540695014913966</v>
      </c>
      <c r="I200" s="16">
        <v>1.9731356465913121</v>
      </c>
      <c r="J200" s="16">
        <v>1.16227155</v>
      </c>
      <c r="K200" s="16">
        <v>-391.98125045384796</v>
      </c>
      <c r="L200" s="16">
        <v>357.82011110673182</v>
      </c>
      <c r="M200" s="16">
        <v>-473.26032298514275</v>
      </c>
      <c r="N200" s="13">
        <v>2087</v>
      </c>
      <c r="O200">
        <v>358</v>
      </c>
      <c r="V200" s="36"/>
    </row>
    <row r="201" spans="1:22" x14ac:dyDescent="0.35">
      <c r="A201" s="12">
        <v>3453</v>
      </c>
      <c r="B201" s="12" t="s">
        <v>195</v>
      </c>
      <c r="C201" s="16">
        <v>1.1809353684984703</v>
      </c>
      <c r="D201" s="16">
        <v>1.1280668033425736</v>
      </c>
      <c r="E201" s="27">
        <v>0.87786262267454018</v>
      </c>
      <c r="F201" s="16">
        <v>1.3678983833777458</v>
      </c>
      <c r="G201" s="16">
        <v>0.72225894175435301</v>
      </c>
      <c r="H201" s="16">
        <v>0.82759302776848798</v>
      </c>
      <c r="I201" s="16">
        <v>1.5555683539329521</v>
      </c>
      <c r="J201" s="16">
        <v>1.1193474999999999</v>
      </c>
      <c r="K201" s="16">
        <v>-121.35164211286659</v>
      </c>
      <c r="L201" s="16">
        <v>0</v>
      </c>
      <c r="M201" s="16">
        <v>-188.59529871686803</v>
      </c>
      <c r="N201" s="13">
        <v>793</v>
      </c>
      <c r="O201">
        <v>0</v>
      </c>
      <c r="V201" s="36"/>
    </row>
    <row r="202" spans="1:22" x14ac:dyDescent="0.35">
      <c r="A202" s="12">
        <v>3454</v>
      </c>
      <c r="B202" s="12" t="s">
        <v>196</v>
      </c>
      <c r="C202" s="16">
        <v>1.2632462994636682</v>
      </c>
      <c r="D202" s="16">
        <v>1.2833848020119529</v>
      </c>
      <c r="E202" s="27">
        <v>0.83250499037069092</v>
      </c>
      <c r="F202" s="16">
        <v>1.4591679663277968</v>
      </c>
      <c r="G202" s="16">
        <v>0.71494673145690291</v>
      </c>
      <c r="H202" s="16">
        <v>1.0171558991869856</v>
      </c>
      <c r="I202" s="16">
        <v>2.1488723558933911</v>
      </c>
      <c r="J202" s="16">
        <v>1.2388319299999999</v>
      </c>
      <c r="K202" s="16">
        <v>158.79939567814674</v>
      </c>
      <c r="L202" s="16">
        <v>-39.282949565224264</v>
      </c>
      <c r="M202" s="16">
        <v>18.1354705139012</v>
      </c>
      <c r="N202" s="13">
        <v>319</v>
      </c>
      <c r="O202">
        <v>-39</v>
      </c>
      <c r="V202" s="36"/>
    </row>
    <row r="203" spans="1:22" x14ac:dyDescent="0.35">
      <c r="A203" s="12">
        <v>3901</v>
      </c>
      <c r="B203" s="12" t="s">
        <v>197</v>
      </c>
      <c r="C203" s="16">
        <v>1.0745799344902458</v>
      </c>
      <c r="D203" s="16">
        <v>0.94713322264572986</v>
      </c>
      <c r="E203" s="27">
        <v>0.8359899165946586</v>
      </c>
      <c r="F203" s="16">
        <v>0.98960096376787743</v>
      </c>
      <c r="G203" s="16">
        <v>1.1264567333263213</v>
      </c>
      <c r="H203" s="16">
        <v>1.0625211304546762</v>
      </c>
      <c r="I203" s="16">
        <v>0.92873218851927153</v>
      </c>
      <c r="J203" s="16">
        <v>0.99323417000000003</v>
      </c>
      <c r="K203" s="16">
        <v>-2.509795981372748</v>
      </c>
      <c r="L203" s="16">
        <v>7.6961414638602053</v>
      </c>
      <c r="M203" s="16">
        <v>18.1354705139012</v>
      </c>
      <c r="N203" s="13">
        <v>-548</v>
      </c>
      <c r="O203">
        <v>8</v>
      </c>
      <c r="V203" s="36"/>
    </row>
    <row r="204" spans="1:22" x14ac:dyDescent="0.35">
      <c r="A204" s="12">
        <v>3903</v>
      </c>
      <c r="B204" s="12" t="s">
        <v>198</v>
      </c>
      <c r="C204" s="16">
        <v>0.98600436977317418</v>
      </c>
      <c r="D204" s="16">
        <v>0.96592921443668256</v>
      </c>
      <c r="E204" s="27">
        <v>0.96156788211767685</v>
      </c>
      <c r="F204" s="16">
        <v>1.0003639612048449</v>
      </c>
      <c r="G204" s="16">
        <v>0.85898507312543393</v>
      </c>
      <c r="H204" s="16">
        <v>0.96396920912990958</v>
      </c>
      <c r="I204" s="16">
        <v>0.95048683166948922</v>
      </c>
      <c r="J204" s="16">
        <v>0.96643403000000005</v>
      </c>
      <c r="K204" s="16">
        <v>-43.937843677224855</v>
      </c>
      <c r="L204" s="16">
        <v>14.006253377973609</v>
      </c>
      <c r="M204" s="16">
        <v>18.1354705139012</v>
      </c>
      <c r="N204" s="13">
        <v>-103</v>
      </c>
      <c r="O204">
        <v>14</v>
      </c>
      <c r="V204" s="36"/>
    </row>
    <row r="205" spans="1:22" x14ac:dyDescent="0.35">
      <c r="A205" s="12">
        <v>3905</v>
      </c>
      <c r="B205" s="12" t="s">
        <v>199</v>
      </c>
      <c r="C205" s="16">
        <v>1.0057658405999159</v>
      </c>
      <c r="D205" s="16">
        <v>0.95323589392256691</v>
      </c>
      <c r="E205" s="27">
        <v>0.96816474000840214</v>
      </c>
      <c r="F205" s="16">
        <v>0.96645566508561676</v>
      </c>
      <c r="G205" s="16">
        <v>1.0209221767692767</v>
      </c>
      <c r="H205" s="16">
        <v>0.96356857985503352</v>
      </c>
      <c r="I205" s="16">
        <v>0.90360217044294977</v>
      </c>
      <c r="J205" s="16">
        <v>0.97614820000000002</v>
      </c>
      <c r="K205" s="16">
        <v>-7.8178729989886611</v>
      </c>
      <c r="L205" s="16">
        <v>-61.996008668129811</v>
      </c>
      <c r="M205" s="16">
        <v>18.1354705139012</v>
      </c>
      <c r="N205" s="13">
        <v>-587</v>
      </c>
      <c r="O205">
        <v>-62</v>
      </c>
      <c r="V205" s="36"/>
    </row>
    <row r="206" spans="1:22" x14ac:dyDescent="0.35">
      <c r="A206" s="12">
        <v>3907</v>
      </c>
      <c r="B206" s="12" t="s">
        <v>200</v>
      </c>
      <c r="C206" s="16">
        <v>1.0382785147504285</v>
      </c>
      <c r="D206" s="16">
        <v>0.98315211054453788</v>
      </c>
      <c r="E206" s="27">
        <v>0.94858754702313552</v>
      </c>
      <c r="F206" s="16">
        <v>0.97775417455534253</v>
      </c>
      <c r="G206" s="16">
        <v>1.0263210941953211</v>
      </c>
      <c r="H206" s="16">
        <v>1.1083945008700427</v>
      </c>
      <c r="I206" s="16">
        <v>0.89931597518723405</v>
      </c>
      <c r="J206" s="16">
        <v>0.99832617999999995</v>
      </c>
      <c r="K206" s="16">
        <v>62.055030663102698</v>
      </c>
      <c r="L206" s="16">
        <v>34.325903108069021</v>
      </c>
      <c r="M206" s="16">
        <v>18.1354705139012</v>
      </c>
      <c r="N206" s="13">
        <v>-363</v>
      </c>
      <c r="O206">
        <v>34</v>
      </c>
      <c r="V206" s="36"/>
    </row>
    <row r="207" spans="1:22" x14ac:dyDescent="0.35">
      <c r="A207" s="12">
        <v>3909</v>
      </c>
      <c r="B207" s="12" t="s">
        <v>201</v>
      </c>
      <c r="C207" s="16">
        <v>1.1152904328136559</v>
      </c>
      <c r="D207" s="16">
        <v>0.93519114077655852</v>
      </c>
      <c r="E207" s="27">
        <v>0.90656123966521274</v>
      </c>
      <c r="F207" s="16">
        <v>1.0208174144615039</v>
      </c>
      <c r="G207" s="16">
        <v>0.93392242050561891</v>
      </c>
      <c r="H207" s="16">
        <v>1.089527468035745</v>
      </c>
      <c r="I207" s="16">
        <v>0.91653776738391401</v>
      </c>
      <c r="J207" s="16">
        <v>1.00557775</v>
      </c>
      <c r="K207" s="16">
        <v>194.51772462063997</v>
      </c>
      <c r="L207" s="16">
        <v>-210.13107717579376</v>
      </c>
      <c r="M207" s="16">
        <v>18.1354705139012</v>
      </c>
      <c r="N207" s="13">
        <v>-541</v>
      </c>
      <c r="O207">
        <v>-210</v>
      </c>
      <c r="V207" s="36"/>
    </row>
    <row r="208" spans="1:22" x14ac:dyDescent="0.35">
      <c r="A208" s="12">
        <v>3911</v>
      </c>
      <c r="B208" s="12" t="s">
        <v>202</v>
      </c>
      <c r="C208" s="16">
        <v>1.0886398216629094</v>
      </c>
      <c r="D208" s="16">
        <v>0.98003521274392447</v>
      </c>
      <c r="E208" s="27">
        <v>0.90384685552852828</v>
      </c>
      <c r="F208" s="16">
        <v>1.0323326401285275</v>
      </c>
      <c r="G208" s="16">
        <v>0.9458208149025471</v>
      </c>
      <c r="H208" s="16">
        <v>0.95653051372143527</v>
      </c>
      <c r="I208" s="16">
        <v>0.93017895191095423</v>
      </c>
      <c r="J208" s="16">
        <v>1.0033803800000001</v>
      </c>
      <c r="K208" s="16">
        <v>-181.64202871417422</v>
      </c>
      <c r="L208" s="16">
        <v>162.75910831402217</v>
      </c>
      <c r="M208" s="16">
        <v>18.1354705139012</v>
      </c>
      <c r="N208" s="13">
        <v>-883</v>
      </c>
      <c r="O208">
        <v>163</v>
      </c>
      <c r="V208" s="36"/>
    </row>
    <row r="209" spans="1:22" x14ac:dyDescent="0.35">
      <c r="A209" s="12">
        <v>4001</v>
      </c>
      <c r="B209" s="12" t="s">
        <v>203</v>
      </c>
      <c r="C209" s="16">
        <v>1.0614263425309114</v>
      </c>
      <c r="D209" s="16">
        <v>0.92885688177917247</v>
      </c>
      <c r="E209" s="27">
        <v>0.89638570275164198</v>
      </c>
      <c r="F209" s="16">
        <v>0.97742677997885274</v>
      </c>
      <c r="G209" s="16">
        <v>1.0785040750253687</v>
      </c>
      <c r="H209" s="16">
        <v>1.0428363580173123</v>
      </c>
      <c r="I209" s="16">
        <v>0.90929028892036889</v>
      </c>
      <c r="J209" s="16">
        <v>0.98733663000000005</v>
      </c>
      <c r="K209" s="16">
        <v>22.590666351564881</v>
      </c>
      <c r="L209" s="16">
        <v>42.406867273472663</v>
      </c>
      <c r="M209" s="16">
        <v>18.1354705139012</v>
      </c>
      <c r="N209" s="13">
        <v>-216</v>
      </c>
      <c r="O209">
        <v>42</v>
      </c>
      <c r="V209" s="36"/>
    </row>
    <row r="210" spans="1:22" x14ac:dyDescent="0.35">
      <c r="A210" s="12">
        <v>4003</v>
      </c>
      <c r="B210" s="12" t="s">
        <v>204</v>
      </c>
      <c r="C210" s="16">
        <v>1.0320389880590783</v>
      </c>
      <c r="D210" s="16">
        <v>0.94802341978537985</v>
      </c>
      <c r="E210" s="27">
        <v>0.96071894618148956</v>
      </c>
      <c r="F210" s="16">
        <v>0.98475441060340174</v>
      </c>
      <c r="G210" s="16">
        <v>1.2107361707484101</v>
      </c>
      <c r="H210" s="16">
        <v>1.1820775262790091</v>
      </c>
      <c r="I210" s="16">
        <v>0.90014814143822974</v>
      </c>
      <c r="J210" s="16">
        <v>1.00533395</v>
      </c>
      <c r="K210" s="16">
        <v>-70.574233433197605</v>
      </c>
      <c r="L210" s="16">
        <v>-82.514769286575145</v>
      </c>
      <c r="M210" s="16">
        <v>18.1354705139012</v>
      </c>
      <c r="N210" s="13">
        <v>-202</v>
      </c>
      <c r="O210">
        <v>-83</v>
      </c>
      <c r="V210" s="36"/>
    </row>
    <row r="211" spans="1:22" x14ac:dyDescent="0.35">
      <c r="A211" s="12">
        <v>4005</v>
      </c>
      <c r="B211" s="12" t="s">
        <v>205</v>
      </c>
      <c r="C211" s="16">
        <v>1.1817261057550776</v>
      </c>
      <c r="D211" s="16">
        <v>0.97528347207636534</v>
      </c>
      <c r="E211" s="27">
        <v>0.82891907388081998</v>
      </c>
      <c r="F211" s="16">
        <v>1.0591502800843597</v>
      </c>
      <c r="G211" s="16">
        <v>1.0314742639359487</v>
      </c>
      <c r="H211" s="16">
        <v>1.2338153719813427</v>
      </c>
      <c r="I211" s="16">
        <v>1.0271633240126383</v>
      </c>
      <c r="J211" s="16">
        <v>1.0502277499999999</v>
      </c>
      <c r="K211" s="16">
        <v>244.44341494417992</v>
      </c>
      <c r="L211" s="16">
        <v>55.253292462813036</v>
      </c>
      <c r="M211" s="16">
        <v>3.2452479202675306</v>
      </c>
      <c r="N211" s="13">
        <v>-433</v>
      </c>
      <c r="O211">
        <v>55</v>
      </c>
      <c r="V211" s="36"/>
    </row>
    <row r="212" spans="1:22" x14ac:dyDescent="0.35">
      <c r="A212" s="12">
        <v>4010</v>
      </c>
      <c r="B212" s="12" t="s">
        <v>206</v>
      </c>
      <c r="C212" s="16">
        <v>1.1354826275800998</v>
      </c>
      <c r="D212" s="16">
        <v>1.1112512698522732</v>
      </c>
      <c r="E212" s="27">
        <v>1.0513509562983041</v>
      </c>
      <c r="F212" s="16">
        <v>1.2789768116380489</v>
      </c>
      <c r="G212" s="16">
        <v>0.70963262460264009</v>
      </c>
      <c r="H212" s="16">
        <v>0.90060420313544198</v>
      </c>
      <c r="I212" s="16">
        <v>1.6812990009298421</v>
      </c>
      <c r="J212" s="16">
        <v>1.13260418</v>
      </c>
      <c r="K212" s="16">
        <v>-630.54320282175013</v>
      </c>
      <c r="L212" s="16">
        <v>-87.946606548952474</v>
      </c>
      <c r="M212" s="16">
        <v>-613.33276675997342</v>
      </c>
      <c r="N212" s="13">
        <v>2783</v>
      </c>
      <c r="O212">
        <v>-88</v>
      </c>
      <c r="V212" s="36"/>
    </row>
    <row r="213" spans="1:22" x14ac:dyDescent="0.35">
      <c r="A213" s="12">
        <v>4012</v>
      </c>
      <c r="B213" s="12" t="s">
        <v>207</v>
      </c>
      <c r="C213" s="16">
        <v>1.0687834458148973</v>
      </c>
      <c r="D213" s="16">
        <v>0.98781941591503908</v>
      </c>
      <c r="E213" s="27">
        <v>0.85852820638931382</v>
      </c>
      <c r="F213" s="16">
        <v>1.1184581245765068</v>
      </c>
      <c r="G213" s="16">
        <v>0.93376437473681795</v>
      </c>
      <c r="H213" s="16">
        <v>1.0995911220245702</v>
      </c>
      <c r="I213" s="16">
        <v>0.99731223417305903</v>
      </c>
      <c r="J213" s="16">
        <v>1.00703097</v>
      </c>
      <c r="K213" s="16">
        <v>10.01723929713617</v>
      </c>
      <c r="L213" s="16">
        <v>-86.931983451147602</v>
      </c>
      <c r="M213" s="16">
        <v>18.1354705139012</v>
      </c>
      <c r="N213" s="13">
        <v>364</v>
      </c>
      <c r="O213">
        <v>-87</v>
      </c>
      <c r="V213" s="36"/>
    </row>
    <row r="214" spans="1:22" x14ac:dyDescent="0.35">
      <c r="A214" s="12">
        <v>4014</v>
      </c>
      <c r="B214" s="12" t="s">
        <v>208</v>
      </c>
      <c r="C214" s="16">
        <v>1.217163739262898</v>
      </c>
      <c r="D214" s="16">
        <v>0.9265038112215277</v>
      </c>
      <c r="E214" s="27">
        <v>0.76203566018466895</v>
      </c>
      <c r="F214" s="16">
        <v>1.1422567881795114</v>
      </c>
      <c r="G214" s="16">
        <v>1.0051988315381386</v>
      </c>
      <c r="H214" s="16">
        <v>1.1076768179452354</v>
      </c>
      <c r="I214" s="16">
        <v>1.0437198466236668</v>
      </c>
      <c r="J214" s="16">
        <v>1.0411058500000001</v>
      </c>
      <c r="K214" s="16">
        <v>-56.917455012022238</v>
      </c>
      <c r="L214" s="16">
        <v>10.908325076202033</v>
      </c>
      <c r="M214" s="16">
        <v>-49.911299660528556</v>
      </c>
      <c r="N214" s="13">
        <v>568</v>
      </c>
      <c r="O214">
        <v>11</v>
      </c>
      <c r="V214" s="36"/>
    </row>
    <row r="215" spans="1:22" x14ac:dyDescent="0.35">
      <c r="A215" s="12">
        <v>4016</v>
      </c>
      <c r="B215" s="12" t="s">
        <v>209</v>
      </c>
      <c r="C215" s="16">
        <v>1.272106675826489</v>
      </c>
      <c r="D215" s="16">
        <v>1.0945241805770249</v>
      </c>
      <c r="E215" s="27">
        <v>0.90144353866450955</v>
      </c>
      <c r="F215" s="16">
        <v>1.2849226398056062</v>
      </c>
      <c r="G215" s="16">
        <v>0.88114594759332854</v>
      </c>
      <c r="H215" s="16">
        <v>1.2555752198433232</v>
      </c>
      <c r="I215" s="16">
        <v>1.3727907407635354</v>
      </c>
      <c r="J215" s="16">
        <v>1.15532338</v>
      </c>
      <c r="K215" s="16">
        <v>86.304508793748042</v>
      </c>
      <c r="L215" s="16">
        <v>-181.60928267515578</v>
      </c>
      <c r="M215" s="16">
        <v>18.1354705139012</v>
      </c>
      <c r="N215" s="13">
        <v>974</v>
      </c>
      <c r="O215">
        <v>-182</v>
      </c>
      <c r="V215" s="36"/>
    </row>
    <row r="216" spans="1:22" x14ac:dyDescent="0.35">
      <c r="A216" s="12">
        <v>4018</v>
      </c>
      <c r="B216" s="12" t="s">
        <v>210</v>
      </c>
      <c r="C216" s="16">
        <v>1.2064972949548176</v>
      </c>
      <c r="D216" s="16">
        <v>0.99134824226640461</v>
      </c>
      <c r="E216" s="27">
        <v>0.82299232530962119</v>
      </c>
      <c r="F216" s="16">
        <v>1.1082414748166265</v>
      </c>
      <c r="G216" s="16">
        <v>0.94737154515445166</v>
      </c>
      <c r="H216" s="16">
        <v>1.1491348601544671</v>
      </c>
      <c r="I216" s="16">
        <v>1.1941347354649967</v>
      </c>
      <c r="J216" s="16">
        <v>1.0696371</v>
      </c>
      <c r="K216" s="16">
        <v>171.57764543839821</v>
      </c>
      <c r="L216" s="16">
        <v>-68.11844995798144</v>
      </c>
      <c r="M216" s="16">
        <v>-117.24633660505225</v>
      </c>
      <c r="N216" s="13">
        <v>313</v>
      </c>
      <c r="O216">
        <v>-68</v>
      </c>
      <c r="V216" s="36"/>
    </row>
    <row r="217" spans="1:22" x14ac:dyDescent="0.35">
      <c r="A217" s="12">
        <v>4020</v>
      </c>
      <c r="B217" s="12" t="s">
        <v>211</v>
      </c>
      <c r="C217" s="16">
        <v>1.0796156599607087</v>
      </c>
      <c r="D217" s="16">
        <v>1.0210838105619016</v>
      </c>
      <c r="E217" s="27">
        <v>0.88843385657025942</v>
      </c>
      <c r="F217" s="16">
        <v>1.0663873773474233</v>
      </c>
      <c r="G217" s="16">
        <v>1.0098220892256873</v>
      </c>
      <c r="H217" s="16">
        <v>1.1950198322328289</v>
      </c>
      <c r="I217" s="16">
        <v>1.1008159695951172</v>
      </c>
      <c r="J217" s="16">
        <v>1.0370284999999999</v>
      </c>
      <c r="K217" s="16">
        <v>-8.0391295270204814</v>
      </c>
      <c r="L217" s="16">
        <v>243.79336653709552</v>
      </c>
      <c r="M217" s="16">
        <v>-29.15553674731645</v>
      </c>
      <c r="N217" s="13">
        <v>392</v>
      </c>
      <c r="O217">
        <v>244</v>
      </c>
      <c r="V217" s="36"/>
    </row>
    <row r="218" spans="1:22" x14ac:dyDescent="0.35">
      <c r="A218" s="12">
        <v>4022</v>
      </c>
      <c r="B218" s="12" t="s">
        <v>212</v>
      </c>
      <c r="C218" s="16">
        <v>1.2630646665498837</v>
      </c>
      <c r="D218" s="16">
        <v>1.1500607204561208</v>
      </c>
      <c r="E218" s="27">
        <v>0.79928135213759632</v>
      </c>
      <c r="F218" s="16">
        <v>1.3357658204744447</v>
      </c>
      <c r="G218" s="16">
        <v>0.8103028730208488</v>
      </c>
      <c r="H218" s="16">
        <v>0.96299613500138737</v>
      </c>
      <c r="I218" s="16">
        <v>1.5528668317688334</v>
      </c>
      <c r="J218" s="16">
        <v>1.15058105</v>
      </c>
      <c r="K218" s="16">
        <v>67.913298184757991</v>
      </c>
      <c r="L218" s="16">
        <v>-132.64122575344328</v>
      </c>
      <c r="M218" s="16">
        <v>-170.01666681359796</v>
      </c>
      <c r="N218" s="13">
        <v>1037</v>
      </c>
      <c r="O218">
        <v>-133</v>
      </c>
      <c r="V218" s="36"/>
    </row>
    <row r="219" spans="1:22" x14ac:dyDescent="0.35">
      <c r="A219" s="12">
        <v>4024</v>
      </c>
      <c r="B219" s="12" t="s">
        <v>213</v>
      </c>
      <c r="C219" s="16">
        <v>1.3124492022805743</v>
      </c>
      <c r="D219" s="16">
        <v>1.2006684164905645</v>
      </c>
      <c r="E219" s="27">
        <v>0.97648021486735259</v>
      </c>
      <c r="F219" s="16">
        <v>1.5386534904446107</v>
      </c>
      <c r="G219" s="16">
        <v>0.75760882881014735</v>
      </c>
      <c r="H219" s="16">
        <v>1.0166390077379819</v>
      </c>
      <c r="I219" s="16">
        <v>2.1749080501229914</v>
      </c>
      <c r="J219" s="16">
        <v>1.2696681599999999</v>
      </c>
      <c r="K219" s="16">
        <v>11.449696744775435</v>
      </c>
      <c r="L219" s="16">
        <v>0</v>
      </c>
      <c r="M219" s="16">
        <v>-282.73301583845608</v>
      </c>
      <c r="N219" s="13">
        <v>933</v>
      </c>
      <c r="O219">
        <v>0</v>
      </c>
      <c r="V219" s="36"/>
    </row>
    <row r="220" spans="1:22" x14ac:dyDescent="0.35">
      <c r="A220" s="12">
        <v>4026</v>
      </c>
      <c r="B220" s="12" t="s">
        <v>214</v>
      </c>
      <c r="C220" s="16">
        <v>1.33421195715306</v>
      </c>
      <c r="D220" s="16">
        <v>0.93330131629771329</v>
      </c>
      <c r="E220" s="27">
        <v>0.6312023519294967</v>
      </c>
      <c r="F220" s="16">
        <v>1.1924801827270159</v>
      </c>
      <c r="G220" s="16">
        <v>0.86543184272761631</v>
      </c>
      <c r="H220" s="16">
        <v>1.049251645369963</v>
      </c>
      <c r="I220" s="16">
        <v>1.2441903950767832</v>
      </c>
      <c r="J220" s="16">
        <v>1.0721190300000001</v>
      </c>
      <c r="K220" s="16">
        <v>181.33041576823149</v>
      </c>
      <c r="L220" s="16">
        <v>-164.20399577430504</v>
      </c>
      <c r="M220" s="16">
        <v>-2.7767342814836908</v>
      </c>
      <c r="N220" s="13">
        <v>120</v>
      </c>
      <c r="O220">
        <v>-164</v>
      </c>
      <c r="V220" s="36"/>
    </row>
    <row r="221" spans="1:22" x14ac:dyDescent="0.35">
      <c r="A221" s="12">
        <v>4028</v>
      </c>
      <c r="B221" s="12" t="s">
        <v>215</v>
      </c>
      <c r="C221" s="16">
        <v>1.3666977073840649</v>
      </c>
      <c r="D221" s="16">
        <v>1.0242408223081969</v>
      </c>
      <c r="E221" s="27">
        <v>0.75937140120345936</v>
      </c>
      <c r="F221" s="16">
        <v>1.3399832665062665</v>
      </c>
      <c r="G221" s="16">
        <v>0.79979256728665626</v>
      </c>
      <c r="H221" s="16">
        <v>0.93890642796777524</v>
      </c>
      <c r="I221" s="16">
        <v>1.6961332007497372</v>
      </c>
      <c r="J221" s="16">
        <v>1.16218474</v>
      </c>
      <c r="K221" s="16">
        <v>975.1629551840972</v>
      </c>
      <c r="L221" s="16">
        <v>-158.80850987845182</v>
      </c>
      <c r="M221" s="16">
        <v>-128.10635955145827</v>
      </c>
      <c r="N221" s="13">
        <v>112</v>
      </c>
      <c r="O221">
        <v>-159</v>
      </c>
      <c r="V221" s="36"/>
    </row>
    <row r="222" spans="1:22" x14ac:dyDescent="0.35">
      <c r="A222" s="12">
        <v>4030</v>
      </c>
      <c r="B222" s="12" t="s">
        <v>216</v>
      </c>
      <c r="C222" s="16">
        <v>1.3345663980528415</v>
      </c>
      <c r="D222" s="16">
        <v>1.3629520429406643</v>
      </c>
      <c r="E222" s="27">
        <v>0.78473949558995948</v>
      </c>
      <c r="F222" s="16">
        <v>1.621487693015607</v>
      </c>
      <c r="G222" s="16">
        <v>0.68839637121372865</v>
      </c>
      <c r="H222" s="16">
        <v>0.89332041380132732</v>
      </c>
      <c r="I222" s="16">
        <v>2.1926151735670074</v>
      </c>
      <c r="J222" s="16">
        <v>1.2830810500000001</v>
      </c>
      <c r="K222" s="16">
        <v>712.48933498091162</v>
      </c>
      <c r="L222" s="16">
        <v>877.06266567258501</v>
      </c>
      <c r="M222" s="16">
        <v>18.1354705139012</v>
      </c>
      <c r="N222" s="13">
        <v>-647</v>
      </c>
      <c r="O222">
        <v>877</v>
      </c>
      <c r="V222" s="36"/>
    </row>
    <row r="223" spans="1:22" x14ac:dyDescent="0.35">
      <c r="A223" s="12">
        <v>4032</v>
      </c>
      <c r="B223" s="12" t="s">
        <v>217</v>
      </c>
      <c r="C223" s="16">
        <v>1.4086897623770702</v>
      </c>
      <c r="D223" s="16">
        <v>1.3535782589758185</v>
      </c>
      <c r="E223" s="27">
        <v>0.74429332269809978</v>
      </c>
      <c r="F223" s="16">
        <v>1.5996577239751735</v>
      </c>
      <c r="G223" s="16">
        <v>0.7702527947111304</v>
      </c>
      <c r="H223" s="16">
        <v>0.73908182125309607</v>
      </c>
      <c r="I223" s="16">
        <v>2.4789266957488363</v>
      </c>
      <c r="J223" s="16">
        <v>1.32176358</v>
      </c>
      <c r="K223" s="16">
        <v>379.04249922375993</v>
      </c>
      <c r="L223" s="16">
        <v>-151.5910915822337</v>
      </c>
      <c r="M223" s="16">
        <v>18.1354705139012</v>
      </c>
      <c r="N223" s="13">
        <v>-373</v>
      </c>
      <c r="O223">
        <v>-152</v>
      </c>
      <c r="V223" s="36"/>
    </row>
    <row r="224" spans="1:22" x14ac:dyDescent="0.35">
      <c r="A224" s="12">
        <v>4034</v>
      </c>
      <c r="B224" s="12" t="s">
        <v>218</v>
      </c>
      <c r="C224" s="16">
        <v>1.3150031018042336</v>
      </c>
      <c r="D224" s="16">
        <v>1.1321021299339686</v>
      </c>
      <c r="E224" s="27">
        <v>0.76229225487374042</v>
      </c>
      <c r="F224" s="16">
        <v>1.3908132563571871</v>
      </c>
      <c r="G224" s="16">
        <v>0.75001035894304913</v>
      </c>
      <c r="H224" s="16">
        <v>0.81929912880297207</v>
      </c>
      <c r="I224" s="16">
        <v>1.8069685115762859</v>
      </c>
      <c r="J224" s="16">
        <v>1.1734867600000001</v>
      </c>
      <c r="K224" s="16">
        <v>-275.37777769289926</v>
      </c>
      <c r="L224" s="16">
        <v>302.09098934465743</v>
      </c>
      <c r="M224" s="16">
        <v>18.1354705139012</v>
      </c>
      <c r="N224" s="13">
        <v>266</v>
      </c>
      <c r="O224">
        <v>302</v>
      </c>
      <c r="V224" s="36"/>
    </row>
    <row r="225" spans="1:22" x14ac:dyDescent="0.35">
      <c r="A225" s="12">
        <v>4036</v>
      </c>
      <c r="B225" s="12" t="s">
        <v>219</v>
      </c>
      <c r="C225" s="16">
        <v>1.2016223915623874</v>
      </c>
      <c r="D225" s="16">
        <v>1.1839812560257594</v>
      </c>
      <c r="E225" s="27">
        <v>0.93339566381076344</v>
      </c>
      <c r="F225" s="16">
        <v>1.3681648405196511</v>
      </c>
      <c r="G225" s="16">
        <v>0.78627846132977486</v>
      </c>
      <c r="H225" s="16">
        <v>0.82313720625016307</v>
      </c>
      <c r="I225" s="16">
        <v>1.4354399428312088</v>
      </c>
      <c r="J225" s="16">
        <v>1.14287261</v>
      </c>
      <c r="K225" s="16">
        <v>-216.94562478967686</v>
      </c>
      <c r="L225" s="16">
        <v>101.46161586671722</v>
      </c>
      <c r="M225" s="16">
        <v>18.1354705139012</v>
      </c>
      <c r="N225" s="13">
        <v>158</v>
      </c>
      <c r="O225">
        <v>101</v>
      </c>
      <c r="V225" s="36"/>
    </row>
    <row r="226" spans="1:22" x14ac:dyDescent="0.35">
      <c r="A226" s="12">
        <v>4201</v>
      </c>
      <c r="B226" s="12" t="s">
        <v>220</v>
      </c>
      <c r="C226" s="16">
        <v>1.2598504767909859</v>
      </c>
      <c r="D226" s="16">
        <v>0.92175441016485071</v>
      </c>
      <c r="E226" s="27">
        <v>0.78167136081953337</v>
      </c>
      <c r="F226" s="16">
        <v>1.1658696355866327</v>
      </c>
      <c r="G226" s="16">
        <v>1.0188345812136579</v>
      </c>
      <c r="H226" s="16">
        <v>1.10957572685549</v>
      </c>
      <c r="I226" s="16">
        <v>1.1385627761288855</v>
      </c>
      <c r="J226" s="16">
        <v>1.06845696</v>
      </c>
      <c r="K226" s="16">
        <v>296.84515984998831</v>
      </c>
      <c r="L226" s="16">
        <v>-18.678788730747119</v>
      </c>
      <c r="M226" s="16">
        <v>-143.39962360546258</v>
      </c>
      <c r="N226" s="13">
        <v>342</v>
      </c>
      <c r="O226">
        <v>-19</v>
      </c>
      <c r="V226" s="36"/>
    </row>
    <row r="227" spans="1:22" x14ac:dyDescent="0.35">
      <c r="A227" s="12">
        <v>4202</v>
      </c>
      <c r="B227" s="12" t="s">
        <v>221</v>
      </c>
      <c r="C227" s="16">
        <v>0.9340115629611746</v>
      </c>
      <c r="D227" s="16">
        <v>1.0621334131436333</v>
      </c>
      <c r="E227" s="27">
        <v>1.0117951011698123</v>
      </c>
      <c r="F227" s="16">
        <v>0.97379069694671994</v>
      </c>
      <c r="G227" s="16">
        <v>0.95636504991004145</v>
      </c>
      <c r="H227" s="16">
        <v>1.0040841025448912</v>
      </c>
      <c r="I227" s="16">
        <v>0.94703355728015837</v>
      </c>
      <c r="J227" s="16">
        <v>0.98405882</v>
      </c>
      <c r="K227" s="16">
        <v>26.165307968003127</v>
      </c>
      <c r="L227" s="16">
        <v>14.099841319793113</v>
      </c>
      <c r="M227" s="16">
        <v>18.1354705139012</v>
      </c>
      <c r="N227" s="13">
        <v>-350</v>
      </c>
      <c r="O227">
        <v>14</v>
      </c>
      <c r="V227" s="36"/>
    </row>
    <row r="228" spans="1:22" x14ac:dyDescent="0.35">
      <c r="A228" s="12">
        <v>4203</v>
      </c>
      <c r="B228" s="12" t="s">
        <v>222</v>
      </c>
      <c r="C228" s="16">
        <v>1.0374726992121734</v>
      </c>
      <c r="D228" s="16">
        <v>0.99800996164084388</v>
      </c>
      <c r="E228" s="27">
        <v>0.88782577713983446</v>
      </c>
      <c r="F228" s="16">
        <v>0.99392867017781661</v>
      </c>
      <c r="G228" s="16">
        <v>1.0449408341489947</v>
      </c>
      <c r="H228" s="16">
        <v>1.1125891434786634</v>
      </c>
      <c r="I228" s="16">
        <v>0.90487423659456023</v>
      </c>
      <c r="J228" s="16">
        <v>0.99495385000000003</v>
      </c>
      <c r="K228" s="16">
        <v>166.42473501752121</v>
      </c>
      <c r="L228" s="16">
        <v>-3.9264947410529727</v>
      </c>
      <c r="M228" s="16">
        <v>18.1354705139012</v>
      </c>
      <c r="N228" s="13">
        <v>-587</v>
      </c>
      <c r="O228">
        <v>-4</v>
      </c>
      <c r="V228" s="36"/>
    </row>
    <row r="229" spans="1:22" x14ac:dyDescent="0.35">
      <c r="A229" s="12">
        <v>4204</v>
      </c>
      <c r="B229" s="12" t="s">
        <v>223</v>
      </c>
      <c r="C229" s="16">
        <v>0.93372906435194125</v>
      </c>
      <c r="D229" s="16">
        <v>1.0220203752833135</v>
      </c>
      <c r="E229" s="27">
        <v>1.0275779224400092</v>
      </c>
      <c r="F229" s="16">
        <v>0.92832216905704013</v>
      </c>
      <c r="G229" s="16">
        <v>1.0692862968015358</v>
      </c>
      <c r="H229" s="16">
        <v>1.021180646097974</v>
      </c>
      <c r="I229" s="16">
        <v>0.87682043581573588</v>
      </c>
      <c r="J229" s="16">
        <v>0.97648826</v>
      </c>
      <c r="K229" s="16">
        <v>46.297086814086022</v>
      </c>
      <c r="L229" s="16">
        <v>-120.09125914571958</v>
      </c>
      <c r="M229" s="16">
        <v>18.1354705139012</v>
      </c>
      <c r="N229" s="13">
        <v>-299</v>
      </c>
      <c r="O229">
        <v>-120</v>
      </c>
      <c r="V229" s="36"/>
    </row>
    <row r="230" spans="1:22" x14ac:dyDescent="0.35">
      <c r="A230" s="12">
        <v>4205</v>
      </c>
      <c r="B230" s="12" t="s">
        <v>224</v>
      </c>
      <c r="C230" s="16">
        <v>1.0548417784277098</v>
      </c>
      <c r="D230" s="16">
        <v>1.1010682328261081</v>
      </c>
      <c r="E230" s="27">
        <v>0.92710365294148134</v>
      </c>
      <c r="F230" s="16">
        <v>1.0452906445879617</v>
      </c>
      <c r="G230" s="16">
        <v>0.87129922790894665</v>
      </c>
      <c r="H230" s="16">
        <v>1.0406386239389067</v>
      </c>
      <c r="I230" s="16">
        <v>0.97160319106997994</v>
      </c>
      <c r="J230" s="16">
        <v>1.0258493799999999</v>
      </c>
      <c r="K230" s="16">
        <v>243.63730338107607</v>
      </c>
      <c r="L230" s="16">
        <v>-40.791078240263602</v>
      </c>
      <c r="M230" s="16">
        <v>18.1354705139012</v>
      </c>
      <c r="N230" s="13">
        <v>-529</v>
      </c>
      <c r="O230">
        <v>-41</v>
      </c>
      <c r="V230" s="36"/>
    </row>
    <row r="231" spans="1:22" x14ac:dyDescent="0.35">
      <c r="A231" s="12">
        <v>4206</v>
      </c>
      <c r="B231" s="12" t="s">
        <v>225</v>
      </c>
      <c r="C231" s="16">
        <v>1.115640979483141</v>
      </c>
      <c r="D231" s="16">
        <v>1.0919392202480023</v>
      </c>
      <c r="E231" s="27">
        <v>0.94253475099438688</v>
      </c>
      <c r="F231" s="16">
        <v>1.0816824059631236</v>
      </c>
      <c r="G231" s="16">
        <v>0.80106062963330205</v>
      </c>
      <c r="H231" s="16">
        <v>0.92601979114667898</v>
      </c>
      <c r="I231" s="16">
        <v>1.0931507722251093</v>
      </c>
      <c r="J231" s="16">
        <v>1.05082342</v>
      </c>
      <c r="K231" s="16">
        <v>251.64905275521829</v>
      </c>
      <c r="L231" s="16">
        <v>-148.06004091191653</v>
      </c>
      <c r="M231" s="16">
        <v>-50.923910472085296</v>
      </c>
      <c r="N231" s="13">
        <v>-10</v>
      </c>
      <c r="O231">
        <v>-148</v>
      </c>
      <c r="V231" s="36"/>
    </row>
    <row r="232" spans="1:22" x14ac:dyDescent="0.35">
      <c r="A232" s="12">
        <v>4207</v>
      </c>
      <c r="B232" s="12" t="s">
        <v>226</v>
      </c>
      <c r="C232" s="16">
        <v>1.1593746980934321</v>
      </c>
      <c r="D232" s="16">
        <v>1.0920038490823969</v>
      </c>
      <c r="E232" s="27">
        <v>1.0238156067363797</v>
      </c>
      <c r="F232" s="16">
        <v>1.102807084883934</v>
      </c>
      <c r="G232" s="16">
        <v>0.88662292366735929</v>
      </c>
      <c r="H232" s="16">
        <v>1.0174294511676658</v>
      </c>
      <c r="I232" s="16">
        <v>1.088129081808006</v>
      </c>
      <c r="J232" s="16">
        <v>1.0894077900000001</v>
      </c>
      <c r="K232" s="16">
        <v>453.76449829506356</v>
      </c>
      <c r="L232" s="16">
        <v>260.95610406653844</v>
      </c>
      <c r="M232" s="16">
        <v>-59.326283418440966</v>
      </c>
      <c r="N232" s="13">
        <v>-295</v>
      </c>
      <c r="O232">
        <v>261</v>
      </c>
      <c r="V232" s="36"/>
    </row>
    <row r="233" spans="1:22" x14ac:dyDescent="0.35">
      <c r="A233" s="12">
        <v>4211</v>
      </c>
      <c r="B233" s="12" t="s">
        <v>227</v>
      </c>
      <c r="C233" s="16">
        <v>1.2626308650282936</v>
      </c>
      <c r="D233" s="16">
        <v>1.0467935741142633</v>
      </c>
      <c r="E233" s="27">
        <v>0.77292622582049564</v>
      </c>
      <c r="F233" s="16">
        <v>1.3159349771062503</v>
      </c>
      <c r="G233" s="16">
        <v>0.919995122505055</v>
      </c>
      <c r="H233" s="16">
        <v>1.3106776886302096</v>
      </c>
      <c r="I233" s="16">
        <v>1.6582640494841938</v>
      </c>
      <c r="J233" s="16">
        <v>1.1505209199999999</v>
      </c>
      <c r="K233" s="16">
        <v>573.03440619632875</v>
      </c>
      <c r="L233" s="16">
        <v>403.43952358784264</v>
      </c>
      <c r="M233" s="16">
        <v>-401.7244388392096</v>
      </c>
      <c r="N233" s="13">
        <v>1824</v>
      </c>
      <c r="O233">
        <v>403</v>
      </c>
      <c r="V233" s="36"/>
    </row>
    <row r="234" spans="1:22" x14ac:dyDescent="0.35">
      <c r="A234" s="12">
        <v>4212</v>
      </c>
      <c r="B234" s="12" t="s">
        <v>228</v>
      </c>
      <c r="C234" s="16">
        <v>1.1431697662940636</v>
      </c>
      <c r="D234" s="16">
        <v>1.3361250427804694</v>
      </c>
      <c r="E234" s="27">
        <v>0.94800764848463714</v>
      </c>
      <c r="F234" s="16">
        <v>1.3342118925908564</v>
      </c>
      <c r="G234" s="16">
        <v>0.88866285890648311</v>
      </c>
      <c r="H234" s="16">
        <v>0.91670046726095844</v>
      </c>
      <c r="I234" s="16">
        <v>1.7426792386317942</v>
      </c>
      <c r="J234" s="16">
        <v>1.1926600000000001</v>
      </c>
      <c r="K234" s="16">
        <v>2.9558933450690326</v>
      </c>
      <c r="L234" s="16">
        <v>-97.776344740458498</v>
      </c>
      <c r="M234" s="16">
        <v>-321.15843136597039</v>
      </c>
      <c r="N234" s="13">
        <v>2047</v>
      </c>
      <c r="O234">
        <v>-98</v>
      </c>
      <c r="V234" s="36"/>
    </row>
    <row r="235" spans="1:22" x14ac:dyDescent="0.35">
      <c r="A235" s="12">
        <v>4213</v>
      </c>
      <c r="B235" s="12" t="s">
        <v>229</v>
      </c>
      <c r="C235" s="16">
        <v>1.1902483724691784</v>
      </c>
      <c r="D235" s="16">
        <v>1.0277698309343466</v>
      </c>
      <c r="E235" s="27">
        <v>0.82505688253102794</v>
      </c>
      <c r="F235" s="16">
        <v>1.1973633352525532</v>
      </c>
      <c r="G235" s="16">
        <v>0.96083786974089491</v>
      </c>
      <c r="H235" s="16">
        <v>1.1287963900094278</v>
      </c>
      <c r="I235" s="16">
        <v>1.1774511572320974</v>
      </c>
      <c r="J235" s="16">
        <v>1.0772252899999999</v>
      </c>
      <c r="K235" s="16">
        <v>390.93449316265929</v>
      </c>
      <c r="L235" s="16">
        <v>112.99884854365898</v>
      </c>
      <c r="M235" s="16">
        <v>-145.88314608054591</v>
      </c>
      <c r="N235" s="13">
        <v>342</v>
      </c>
      <c r="O235">
        <v>113</v>
      </c>
      <c r="V235" s="36"/>
    </row>
    <row r="236" spans="1:22" x14ac:dyDescent="0.35">
      <c r="A236" s="12">
        <v>4214</v>
      </c>
      <c r="B236" s="12" t="s">
        <v>230</v>
      </c>
      <c r="C236" s="16">
        <v>0.96122845723305783</v>
      </c>
      <c r="D236" s="16">
        <v>1.1574467896724958</v>
      </c>
      <c r="E236" s="27">
        <v>1.1332732568982871</v>
      </c>
      <c r="F236" s="16">
        <v>1.099220329345014</v>
      </c>
      <c r="G236" s="16">
        <v>0.84554395694719819</v>
      </c>
      <c r="H236" s="16">
        <v>1.2148115930664347</v>
      </c>
      <c r="I236" s="16">
        <v>1.187153172260238</v>
      </c>
      <c r="J236" s="16">
        <v>1.06377549</v>
      </c>
      <c r="K236" s="16">
        <v>-112.6319644847039</v>
      </c>
      <c r="L236" s="16">
        <v>205.73765920604882</v>
      </c>
      <c r="M236" s="16">
        <v>-157.27778578524823</v>
      </c>
      <c r="N236" s="13">
        <v>1262</v>
      </c>
      <c r="O236">
        <v>206</v>
      </c>
      <c r="V236" s="36"/>
    </row>
    <row r="237" spans="1:22" x14ac:dyDescent="0.35">
      <c r="A237" s="12">
        <v>4215</v>
      </c>
      <c r="B237" s="12" t="s">
        <v>231</v>
      </c>
      <c r="C237" s="16">
        <v>0.97794357792487219</v>
      </c>
      <c r="D237" s="16">
        <v>1.1568637054951367</v>
      </c>
      <c r="E237" s="27">
        <v>0.9012160886238727</v>
      </c>
      <c r="F237" s="16">
        <v>1.0471735935109285</v>
      </c>
      <c r="G237" s="16">
        <v>0.86537567539958438</v>
      </c>
      <c r="H237" s="16">
        <v>0.83494385169493379</v>
      </c>
      <c r="I237" s="16">
        <v>1.0308944043742425</v>
      </c>
      <c r="J237" s="16">
        <v>1.00356348</v>
      </c>
      <c r="K237" s="16">
        <v>-189.63560660704385</v>
      </c>
      <c r="L237" s="16">
        <v>92.875431830965056</v>
      </c>
      <c r="M237" s="16">
        <v>-29.898702618345336</v>
      </c>
      <c r="N237" s="13">
        <v>42</v>
      </c>
      <c r="O237">
        <v>93</v>
      </c>
      <c r="V237" s="36"/>
    </row>
    <row r="238" spans="1:22" x14ac:dyDescent="0.35">
      <c r="A238" s="12">
        <v>4216</v>
      </c>
      <c r="B238" s="12" t="s">
        <v>232</v>
      </c>
      <c r="C238" s="16">
        <v>0.99017338100914998</v>
      </c>
      <c r="D238" s="16">
        <v>1.3153702201374062</v>
      </c>
      <c r="E238" s="27">
        <v>1.0568101458950625</v>
      </c>
      <c r="F238" s="16">
        <v>1.1435671054740513</v>
      </c>
      <c r="G238" s="16">
        <v>0.84233636030044001</v>
      </c>
      <c r="H238" s="16">
        <v>1.1033369753262499</v>
      </c>
      <c r="I238" s="16">
        <v>1.2405276830770962</v>
      </c>
      <c r="J238" s="16">
        <v>1.10166034</v>
      </c>
      <c r="K238" s="16">
        <v>195.3285601143748</v>
      </c>
      <c r="L238" s="16">
        <v>-268.86135487730786</v>
      </c>
      <c r="M238" s="16">
        <v>-179.73139230331103</v>
      </c>
      <c r="N238" s="13">
        <v>751</v>
      </c>
      <c r="O238">
        <v>-269</v>
      </c>
      <c r="V238" s="36"/>
    </row>
    <row r="239" spans="1:22" x14ac:dyDescent="0.35">
      <c r="A239" s="12">
        <v>4217</v>
      </c>
      <c r="B239" s="12" t="s">
        <v>233</v>
      </c>
      <c r="C239" s="16">
        <v>1.4604929430273002</v>
      </c>
      <c r="D239" s="16">
        <v>1.2357435724423347</v>
      </c>
      <c r="E239" s="27">
        <v>1.0069026219563106</v>
      </c>
      <c r="F239" s="16">
        <v>1.5240126659726769</v>
      </c>
      <c r="G239" s="16">
        <v>1.0164617326130565</v>
      </c>
      <c r="H239" s="16">
        <v>1.1733281957196391</v>
      </c>
      <c r="I239" s="16">
        <v>2.0040721354467768</v>
      </c>
      <c r="J239" s="16">
        <v>1.34416983</v>
      </c>
      <c r="K239" s="16">
        <v>2403.4166921315245</v>
      </c>
      <c r="L239" s="16">
        <v>432.73000828167091</v>
      </c>
      <c r="M239" s="16">
        <v>18.1354705139012</v>
      </c>
      <c r="N239" s="13">
        <v>-1807</v>
      </c>
      <c r="O239">
        <v>433</v>
      </c>
      <c r="V239" s="36"/>
    </row>
    <row r="240" spans="1:22" x14ac:dyDescent="0.35">
      <c r="A240" s="12">
        <v>4218</v>
      </c>
      <c r="B240" s="12" t="s">
        <v>234</v>
      </c>
      <c r="C240" s="16">
        <v>1.1490637535441912</v>
      </c>
      <c r="D240" s="16">
        <v>1.6685854216919047</v>
      </c>
      <c r="E240" s="27">
        <v>1.0671934470604332</v>
      </c>
      <c r="F240" s="16">
        <v>1.5628104380838905</v>
      </c>
      <c r="G240" s="16">
        <v>0.85305291076362366</v>
      </c>
      <c r="H240" s="16">
        <v>1.3594006442158491</v>
      </c>
      <c r="I240" s="16">
        <v>2.2896134212875556</v>
      </c>
      <c r="J240" s="16">
        <v>1.36545754</v>
      </c>
      <c r="K240" s="16">
        <v>265.14133408089515</v>
      </c>
      <c r="L240" s="16">
        <v>-311.92652663121123</v>
      </c>
      <c r="M240" s="16">
        <v>-565.32095489230267</v>
      </c>
      <c r="N240" s="13">
        <v>2363</v>
      </c>
      <c r="O240">
        <v>-312</v>
      </c>
      <c r="V240" s="36"/>
    </row>
    <row r="241" spans="1:22" x14ac:dyDescent="0.35">
      <c r="A241" s="12">
        <v>4219</v>
      </c>
      <c r="B241" s="12" t="s">
        <v>235</v>
      </c>
      <c r="C241" s="16">
        <v>1.0514645338983053</v>
      </c>
      <c r="D241" s="16">
        <v>1.2786743261789826</v>
      </c>
      <c r="E241" s="27">
        <v>0.9219648851395138</v>
      </c>
      <c r="F241" s="16">
        <v>1.1713694522640907</v>
      </c>
      <c r="G241" s="16">
        <v>0.91757023535252091</v>
      </c>
      <c r="H241" s="16">
        <v>1.0979787112238304</v>
      </c>
      <c r="I241" s="16">
        <v>1.3806206798768539</v>
      </c>
      <c r="J241" s="16">
        <v>1.11180338</v>
      </c>
      <c r="K241" s="16">
        <v>-171.41210516892394</v>
      </c>
      <c r="L241" s="16">
        <v>36.609223086982823</v>
      </c>
      <c r="M241" s="16">
        <v>-218.54045775081212</v>
      </c>
      <c r="N241" s="13">
        <v>1023</v>
      </c>
      <c r="O241">
        <v>37</v>
      </c>
      <c r="V241" s="36"/>
    </row>
    <row r="242" spans="1:22" x14ac:dyDescent="0.35">
      <c r="A242" s="12">
        <v>4220</v>
      </c>
      <c r="B242" s="12" t="s">
        <v>236</v>
      </c>
      <c r="C242" s="16">
        <v>1.3792695878923968</v>
      </c>
      <c r="D242" s="16">
        <v>1.2754430743867502</v>
      </c>
      <c r="E242" s="27">
        <v>0.63352997510227405</v>
      </c>
      <c r="F242" s="16">
        <v>1.7354077617812274</v>
      </c>
      <c r="G242" s="16">
        <v>0.8122715557347886</v>
      </c>
      <c r="H242" s="16">
        <v>1.1983018401823124</v>
      </c>
      <c r="I242" s="16">
        <v>2.596591780143394</v>
      </c>
      <c r="J242" s="16">
        <v>1.31536524</v>
      </c>
      <c r="K242" s="16">
        <v>336.1109447547642</v>
      </c>
      <c r="L242" s="16">
        <v>0</v>
      </c>
      <c r="M242" s="16">
        <v>18.1354705139012</v>
      </c>
      <c r="N242" s="13">
        <v>2</v>
      </c>
      <c r="O242">
        <v>0</v>
      </c>
      <c r="V242" s="36"/>
    </row>
    <row r="243" spans="1:22" x14ac:dyDescent="0.35">
      <c r="A243" s="12">
        <v>4221</v>
      </c>
      <c r="B243" s="12" t="s">
        <v>237</v>
      </c>
      <c r="C243" s="16">
        <v>1.3417943730405855</v>
      </c>
      <c r="D243" s="16">
        <v>1.0948589285913066</v>
      </c>
      <c r="E243" s="27">
        <v>0.99080735610176196</v>
      </c>
      <c r="F243" s="16">
        <v>1.6260259016509331</v>
      </c>
      <c r="G243" s="16">
        <v>0.80090625693771078</v>
      </c>
      <c r="H243" s="16">
        <v>0.88528758193950852</v>
      </c>
      <c r="I243" s="16">
        <v>2.5609820972214843</v>
      </c>
      <c r="J243" s="16">
        <v>1.2919424100000001</v>
      </c>
      <c r="K243" s="16">
        <v>58.749558160243467</v>
      </c>
      <c r="L243" s="16">
        <v>-13.679818155482931</v>
      </c>
      <c r="M243" s="16">
        <v>18.1354705139012</v>
      </c>
      <c r="N243" s="13">
        <v>882</v>
      </c>
      <c r="O243">
        <v>-14</v>
      </c>
      <c r="V243" s="36"/>
    </row>
    <row r="244" spans="1:22" x14ac:dyDescent="0.35">
      <c r="A244" s="12">
        <v>4222</v>
      </c>
      <c r="B244" s="12" t="s">
        <v>238</v>
      </c>
      <c r="C244" s="16">
        <v>1.1690832185562829</v>
      </c>
      <c r="D244" s="16">
        <v>1.2940922278423619</v>
      </c>
      <c r="E244" s="27">
        <v>0.85032478001878165</v>
      </c>
      <c r="F244" s="16">
        <v>1.7281152531599768</v>
      </c>
      <c r="G244" s="16">
        <v>0.86663007934764935</v>
      </c>
      <c r="H244" s="16">
        <v>0.67046224756711248</v>
      </c>
      <c r="I244" s="16">
        <v>2.7726865727659034</v>
      </c>
      <c r="J244" s="16">
        <v>1.2740715</v>
      </c>
      <c r="K244" s="16">
        <v>-385.97989085721946</v>
      </c>
      <c r="L244" s="16">
        <v>152.19679472320357</v>
      </c>
      <c r="M244" s="16">
        <v>18.1354705139012</v>
      </c>
      <c r="N244" s="13">
        <v>2221</v>
      </c>
      <c r="O244">
        <v>152</v>
      </c>
      <c r="V244" s="36"/>
    </row>
    <row r="245" spans="1:22" x14ac:dyDescent="0.35">
      <c r="A245" s="12">
        <v>4223</v>
      </c>
      <c r="B245" s="12" t="s">
        <v>239</v>
      </c>
      <c r="C245" s="16">
        <v>0.95407060426628854</v>
      </c>
      <c r="D245" s="16">
        <v>1.1320733400827505</v>
      </c>
      <c r="E245" s="27">
        <v>1.0928559250552743</v>
      </c>
      <c r="F245" s="16">
        <v>1.0026556374853195</v>
      </c>
      <c r="G245" s="16">
        <v>0.87165495505042323</v>
      </c>
      <c r="H245" s="16">
        <v>1.1687558159863172</v>
      </c>
      <c r="I245" s="16">
        <v>0.99318747310644195</v>
      </c>
      <c r="J245" s="16">
        <v>1.02692117</v>
      </c>
      <c r="K245" s="16">
        <v>196.24847934784222</v>
      </c>
      <c r="L245" s="16">
        <v>-152.80680351768567</v>
      </c>
      <c r="M245" s="16">
        <v>18.1354705139012</v>
      </c>
      <c r="N245" s="13">
        <v>335</v>
      </c>
      <c r="O245">
        <v>-153</v>
      </c>
      <c r="V245" s="36"/>
    </row>
    <row r="246" spans="1:22" x14ac:dyDescent="0.35">
      <c r="A246" s="12">
        <v>4224</v>
      </c>
      <c r="B246" s="12" t="s">
        <v>240</v>
      </c>
      <c r="C246" s="16">
        <v>1.3776344456691594</v>
      </c>
      <c r="D246" s="16">
        <v>1.456488824688005</v>
      </c>
      <c r="E246" s="27">
        <v>0.93349948714789055</v>
      </c>
      <c r="F246" s="16">
        <v>1.7236990854071079</v>
      </c>
      <c r="G246" s="16">
        <v>0.73085805651526614</v>
      </c>
      <c r="H246" s="16">
        <v>1.1243283290193571</v>
      </c>
      <c r="I246" s="16">
        <v>3.0748012711833965</v>
      </c>
      <c r="J246" s="16">
        <v>1.4331061599999999</v>
      </c>
      <c r="K246" s="16">
        <v>66.677504320530431</v>
      </c>
      <c r="L246" s="16">
        <v>0</v>
      </c>
      <c r="M246" s="16">
        <v>18.1354705139012</v>
      </c>
      <c r="N246" s="13">
        <v>1571</v>
      </c>
      <c r="O246">
        <v>0</v>
      </c>
      <c r="V246" s="36"/>
    </row>
    <row r="247" spans="1:22" x14ac:dyDescent="0.35">
      <c r="A247" s="12">
        <v>4225</v>
      </c>
      <c r="B247" s="12" t="s">
        <v>241</v>
      </c>
      <c r="C247" s="16">
        <v>1.0196722979227599</v>
      </c>
      <c r="D247" s="16">
        <v>1.3013022016450604</v>
      </c>
      <c r="E247" s="27">
        <v>1.0849911148707532</v>
      </c>
      <c r="F247" s="16">
        <v>1.1364118340965197</v>
      </c>
      <c r="G247" s="16">
        <v>0.89817714620515121</v>
      </c>
      <c r="H247" s="16">
        <v>1.0926663392904588</v>
      </c>
      <c r="I247" s="16">
        <v>1.073260878798534</v>
      </c>
      <c r="J247" s="16">
        <v>1.10261283</v>
      </c>
      <c r="K247" s="16">
        <v>80.282124576770798</v>
      </c>
      <c r="L247" s="16">
        <v>45.602364465206378</v>
      </c>
      <c r="M247" s="16">
        <v>1.0375037856202383</v>
      </c>
      <c r="N247" s="13">
        <v>486</v>
      </c>
      <c r="O247">
        <v>46</v>
      </c>
      <c r="V247" s="36"/>
    </row>
    <row r="248" spans="1:22" x14ac:dyDescent="0.35">
      <c r="A248" s="12">
        <v>4226</v>
      </c>
      <c r="B248" s="12" t="s">
        <v>242</v>
      </c>
      <c r="C248" s="16">
        <v>1.2785818539663298</v>
      </c>
      <c r="D248" s="16">
        <v>1.3835078413574631</v>
      </c>
      <c r="E248" s="27">
        <v>1.0595349910197076</v>
      </c>
      <c r="F248" s="16">
        <v>1.3880892126736584</v>
      </c>
      <c r="G248" s="16">
        <v>0.6677895690959218</v>
      </c>
      <c r="H248" s="16">
        <v>0.99778212348562456</v>
      </c>
      <c r="I248" s="16">
        <v>2.0249659419521917</v>
      </c>
      <c r="J248" s="16">
        <v>1.28463773</v>
      </c>
      <c r="K248" s="16">
        <v>1133.1082738975269</v>
      </c>
      <c r="L248" s="16">
        <v>-314.07144795885375</v>
      </c>
      <c r="M248" s="16">
        <v>-209.98423586667474</v>
      </c>
      <c r="N248" s="13">
        <v>605</v>
      </c>
      <c r="O248">
        <v>-314</v>
      </c>
      <c r="V248" s="36"/>
    </row>
    <row r="249" spans="1:22" x14ac:dyDescent="0.35">
      <c r="A249" s="12">
        <v>4227</v>
      </c>
      <c r="B249" s="12" t="s">
        <v>243</v>
      </c>
      <c r="C249" s="16">
        <v>1.1585231038490074</v>
      </c>
      <c r="D249" s="16">
        <v>1.1922357719464807</v>
      </c>
      <c r="E249" s="27">
        <v>0.94458222670967518</v>
      </c>
      <c r="F249" s="16">
        <v>1.1579638057696686</v>
      </c>
      <c r="G249" s="16">
        <v>0.91903001396638895</v>
      </c>
      <c r="H249" s="16">
        <v>1.0330744603957953</v>
      </c>
      <c r="I249" s="16">
        <v>1.2361607206476641</v>
      </c>
      <c r="J249" s="16">
        <v>1.1184503299999999</v>
      </c>
      <c r="K249" s="16">
        <v>513.34053290189797</v>
      </c>
      <c r="L249" s="16">
        <v>98.210383015283767</v>
      </c>
      <c r="M249" s="16">
        <v>-104.75848389640603</v>
      </c>
      <c r="N249" s="13">
        <v>235</v>
      </c>
      <c r="O249">
        <v>98</v>
      </c>
      <c r="V249" s="36"/>
    </row>
    <row r="250" spans="1:22" x14ac:dyDescent="0.35">
      <c r="A250" s="12">
        <v>4228</v>
      </c>
      <c r="B250" s="12" t="s">
        <v>244</v>
      </c>
      <c r="C250" s="16">
        <v>1.1829517384047792</v>
      </c>
      <c r="D250" s="16">
        <v>1.32227024140122</v>
      </c>
      <c r="E250" s="27">
        <v>0.96613725091436164</v>
      </c>
      <c r="F250" s="16">
        <v>1.4029758736324192</v>
      </c>
      <c r="G250" s="16">
        <v>0.66614486825229069</v>
      </c>
      <c r="H250" s="16">
        <v>0.68594007693195558</v>
      </c>
      <c r="I250" s="16">
        <v>1.9884897454167383</v>
      </c>
      <c r="J250" s="16">
        <v>1.20693519</v>
      </c>
      <c r="K250" s="16">
        <v>-46.888246016967209</v>
      </c>
      <c r="L250" s="16">
        <v>-188.83730391402688</v>
      </c>
      <c r="M250" s="16">
        <v>18.1354705139012</v>
      </c>
      <c r="N250" s="13">
        <v>-542</v>
      </c>
      <c r="O250">
        <v>-189</v>
      </c>
      <c r="V250" s="36"/>
    </row>
    <row r="251" spans="1:22" x14ac:dyDescent="0.35">
      <c r="A251" s="12">
        <v>4601</v>
      </c>
      <c r="B251" s="12" t="s">
        <v>245</v>
      </c>
      <c r="C251" s="16">
        <v>0.95349768051686035</v>
      </c>
      <c r="D251" s="16">
        <v>0.89322947237228179</v>
      </c>
      <c r="E251" s="27">
        <v>1.0191897423653395</v>
      </c>
      <c r="F251" s="16">
        <v>0.91465372116555388</v>
      </c>
      <c r="G251" s="16">
        <v>1.0747313908916221</v>
      </c>
      <c r="H251" s="16">
        <v>0.94685502462634585</v>
      </c>
      <c r="I251" s="16">
        <v>0.86422245557688115</v>
      </c>
      <c r="J251" s="16">
        <v>0.94758149999999997</v>
      </c>
      <c r="K251" s="16">
        <v>-10.135247823823006</v>
      </c>
      <c r="L251" s="16">
        <v>-33.667240815740776</v>
      </c>
      <c r="M251" s="16">
        <v>18.1354705139012</v>
      </c>
      <c r="N251" s="13">
        <v>-161</v>
      </c>
      <c r="O251">
        <v>-34</v>
      </c>
      <c r="V251" s="36"/>
    </row>
    <row r="252" spans="1:22" x14ac:dyDescent="0.35">
      <c r="A252" s="12">
        <v>4602</v>
      </c>
      <c r="B252" s="12" t="s">
        <v>246</v>
      </c>
      <c r="C252" s="16">
        <v>1.0911940693698179</v>
      </c>
      <c r="D252" s="16">
        <v>1.130720451973799</v>
      </c>
      <c r="E252" s="27">
        <v>0.9195617575635231</v>
      </c>
      <c r="F252" s="16">
        <v>1.0675561892410701</v>
      </c>
      <c r="G252" s="16">
        <v>0.90908438811714598</v>
      </c>
      <c r="H252" s="16">
        <v>0.91493063358307802</v>
      </c>
      <c r="I252" s="16">
        <v>0.99273217329575425</v>
      </c>
      <c r="J252" s="16">
        <v>1.0451679300000001</v>
      </c>
      <c r="K252" s="16">
        <v>201.89816798025362</v>
      </c>
      <c r="L252" s="16">
        <v>17.472875950480557</v>
      </c>
      <c r="M252" s="16">
        <v>18.1354705139012</v>
      </c>
      <c r="N252" s="13">
        <v>99</v>
      </c>
      <c r="O252">
        <v>17</v>
      </c>
      <c r="V252" s="36"/>
    </row>
    <row r="253" spans="1:22" x14ac:dyDescent="0.35">
      <c r="A253" s="12">
        <v>4611</v>
      </c>
      <c r="B253" s="12" t="s">
        <v>247</v>
      </c>
      <c r="C253" s="16">
        <v>1.2220972030967256</v>
      </c>
      <c r="D253" s="16">
        <v>1.189300733953967</v>
      </c>
      <c r="E253" s="27">
        <v>1.0175111237061336</v>
      </c>
      <c r="F253" s="16">
        <v>1.2366534886264118</v>
      </c>
      <c r="G253" s="16">
        <v>0.69486155079481982</v>
      </c>
      <c r="H253" s="16">
        <v>0.88117035390319309</v>
      </c>
      <c r="I253" s="16">
        <v>1.4268396511629822</v>
      </c>
      <c r="J253" s="16">
        <v>1.15162228</v>
      </c>
      <c r="K253" s="16">
        <v>-38.792698406981827</v>
      </c>
      <c r="L253" s="16">
        <v>100.14320852562156</v>
      </c>
      <c r="M253" s="16">
        <v>-156.22602260987091</v>
      </c>
      <c r="N253" s="13">
        <v>471</v>
      </c>
      <c r="O253">
        <v>100</v>
      </c>
      <c r="V253" s="36"/>
    </row>
    <row r="254" spans="1:22" x14ac:dyDescent="0.35">
      <c r="A254" s="12">
        <v>4612</v>
      </c>
      <c r="B254" s="12" t="s">
        <v>248</v>
      </c>
      <c r="C254" s="16">
        <v>1.0234527526440973</v>
      </c>
      <c r="D254" s="16">
        <v>1.2710450572031355</v>
      </c>
      <c r="E254" s="27">
        <v>1.0440296245746434</v>
      </c>
      <c r="F254" s="16">
        <v>1.1590249248110807</v>
      </c>
      <c r="G254" s="16">
        <v>0.7117473258427669</v>
      </c>
      <c r="H254" s="16">
        <v>1.0046417482578704</v>
      </c>
      <c r="I254" s="16">
        <v>1.2598620060960539</v>
      </c>
      <c r="J254" s="16">
        <v>1.0912919999999999</v>
      </c>
      <c r="K254" s="16">
        <v>213.17481240759247</v>
      </c>
      <c r="L254" s="16">
        <v>369.27041577024141</v>
      </c>
      <c r="M254" s="16">
        <v>-108.14557864364613</v>
      </c>
      <c r="N254" s="13">
        <v>383</v>
      </c>
      <c r="O254">
        <v>369</v>
      </c>
      <c r="V254" s="36"/>
    </row>
    <row r="255" spans="1:22" x14ac:dyDescent="0.35">
      <c r="A255" s="12">
        <v>4613</v>
      </c>
      <c r="B255" s="12" t="s">
        <v>249</v>
      </c>
      <c r="C255" s="16">
        <v>1.0182177902961651</v>
      </c>
      <c r="D255" s="16">
        <v>1.1860348718655931</v>
      </c>
      <c r="E255" s="27">
        <v>1.0529618289276914</v>
      </c>
      <c r="F255" s="16">
        <v>1.0560085705992446</v>
      </c>
      <c r="G255" s="16">
        <v>0.74140422197222822</v>
      </c>
      <c r="H255" s="16">
        <v>0.85495937841121195</v>
      </c>
      <c r="I255" s="16">
        <v>1.0387850581159819</v>
      </c>
      <c r="J255" s="16">
        <v>1.0423303900000001</v>
      </c>
      <c r="K255" s="16">
        <v>216.57084970920738</v>
      </c>
      <c r="L255" s="16">
        <v>347.3457517158065</v>
      </c>
      <c r="M255" s="16">
        <v>18.1354705139012</v>
      </c>
      <c r="N255" s="13">
        <v>23</v>
      </c>
      <c r="O255">
        <v>347</v>
      </c>
      <c r="V255" s="36"/>
    </row>
    <row r="256" spans="1:22" x14ac:dyDescent="0.35">
      <c r="A256" s="12">
        <v>4614</v>
      </c>
      <c r="B256" s="12" t="s">
        <v>250</v>
      </c>
      <c r="C256" s="16">
        <v>0.96306791205118758</v>
      </c>
      <c r="D256" s="16">
        <v>1.1253348382661723</v>
      </c>
      <c r="E256" s="27">
        <v>1.0417223158549687</v>
      </c>
      <c r="F256" s="16">
        <v>0.97768607517035377</v>
      </c>
      <c r="G256" s="16">
        <v>0.83164857481261334</v>
      </c>
      <c r="H256" s="16">
        <v>0.88141488982832139</v>
      </c>
      <c r="I256" s="16">
        <v>0.96378348807419978</v>
      </c>
      <c r="J256" s="16">
        <v>1.00243547</v>
      </c>
      <c r="K256" s="16">
        <v>87.81923102270693</v>
      </c>
      <c r="L256" s="16">
        <v>1.417041526593998</v>
      </c>
      <c r="M256" s="16">
        <v>18.1354705139012</v>
      </c>
      <c r="N256" s="13">
        <v>-175</v>
      </c>
      <c r="O256">
        <v>1</v>
      </c>
      <c r="V256" s="36"/>
    </row>
    <row r="257" spans="1:22" x14ac:dyDescent="0.35">
      <c r="A257" s="12">
        <v>4615</v>
      </c>
      <c r="B257" s="12" t="s">
        <v>251</v>
      </c>
      <c r="C257" s="16">
        <v>1.0656335732109044</v>
      </c>
      <c r="D257" s="16">
        <v>1.2178860926890687</v>
      </c>
      <c r="E257" s="27">
        <v>0.91331079250261826</v>
      </c>
      <c r="F257" s="16">
        <v>1.2238718960227326</v>
      </c>
      <c r="G257" s="16">
        <v>0.68925352105032844</v>
      </c>
      <c r="H257" s="16">
        <v>0.98363114081632441</v>
      </c>
      <c r="I257" s="16">
        <v>1.5044086557947156</v>
      </c>
      <c r="J257" s="16">
        <v>1.0951942800000001</v>
      </c>
      <c r="K257" s="16">
        <v>63.542089544363975</v>
      </c>
      <c r="L257" s="16">
        <v>529.18918685681058</v>
      </c>
      <c r="M257" s="16">
        <v>-319.26290346983859</v>
      </c>
      <c r="N257" s="13">
        <v>1112</v>
      </c>
      <c r="O257">
        <v>529</v>
      </c>
      <c r="V257" s="36"/>
    </row>
    <row r="258" spans="1:22" x14ac:dyDescent="0.35">
      <c r="A258" s="12">
        <v>4616</v>
      </c>
      <c r="B258" s="12" t="s">
        <v>252</v>
      </c>
      <c r="C258" s="16">
        <v>1.3547798841558831</v>
      </c>
      <c r="D258" s="16">
        <v>1.1467371918797831</v>
      </c>
      <c r="E258" s="27">
        <v>1.0537394428575482</v>
      </c>
      <c r="F258" s="16">
        <v>1.3666477044187353</v>
      </c>
      <c r="G258" s="16">
        <v>0.70087189667721239</v>
      </c>
      <c r="H258" s="16">
        <v>0.93572332744461151</v>
      </c>
      <c r="I258" s="16">
        <v>1.6057060039121847</v>
      </c>
      <c r="J258" s="16">
        <v>1.2203205800000001</v>
      </c>
      <c r="K258" s="16">
        <v>205.02453849250156</v>
      </c>
      <c r="L258" s="16">
        <v>138.05952869260139</v>
      </c>
      <c r="M258" s="16">
        <v>18.1354705139012</v>
      </c>
      <c r="N258" s="13">
        <v>158</v>
      </c>
      <c r="O258">
        <v>138</v>
      </c>
      <c r="V258" s="36"/>
    </row>
    <row r="259" spans="1:22" x14ac:dyDescent="0.35">
      <c r="A259" s="12">
        <v>4617</v>
      </c>
      <c r="B259" s="12" t="s">
        <v>253</v>
      </c>
      <c r="C259" s="16">
        <v>1.1648681579937641</v>
      </c>
      <c r="D259" s="16">
        <v>1.0375098809120036</v>
      </c>
      <c r="E259" s="27">
        <v>0.91392081188973318</v>
      </c>
      <c r="F259" s="16">
        <v>1.1261001714542742</v>
      </c>
      <c r="G259" s="16">
        <v>0.75390356216088406</v>
      </c>
      <c r="H259" s="16">
        <v>0.89335918397152314</v>
      </c>
      <c r="I259" s="16">
        <v>1.0589076005680167</v>
      </c>
      <c r="J259" s="16">
        <v>1.04705724</v>
      </c>
      <c r="K259" s="16">
        <v>-53.73701413748433</v>
      </c>
      <c r="L259" s="16">
        <v>178.68936788972081</v>
      </c>
      <c r="M259" s="16">
        <v>18.1354705139012</v>
      </c>
      <c r="N259" s="13">
        <v>-338</v>
      </c>
      <c r="O259">
        <v>179</v>
      </c>
      <c r="V259" s="36"/>
    </row>
    <row r="260" spans="1:22" x14ac:dyDescent="0.35">
      <c r="A260" s="12">
        <v>4618</v>
      </c>
      <c r="B260" s="12" t="s">
        <v>254</v>
      </c>
      <c r="C260" s="16">
        <v>1.2607537466761884</v>
      </c>
      <c r="D260" s="16">
        <v>1.0492278062592448</v>
      </c>
      <c r="E260" s="27">
        <v>0.84363418204919904</v>
      </c>
      <c r="F260" s="16">
        <v>1.1683925483151434</v>
      </c>
      <c r="G260" s="16">
        <v>0.82972286074171042</v>
      </c>
      <c r="H260" s="16">
        <v>0.86167434161065937</v>
      </c>
      <c r="I260" s="16">
        <v>1.1249773901359046</v>
      </c>
      <c r="J260" s="16">
        <v>1.08490785</v>
      </c>
      <c r="K260" s="16">
        <v>-102.3474563552334</v>
      </c>
      <c r="L260" s="16">
        <v>-105.36135690233392</v>
      </c>
      <c r="M260" s="16">
        <v>18.1354705139012</v>
      </c>
      <c r="N260" s="13">
        <v>-219</v>
      </c>
      <c r="O260">
        <v>-105</v>
      </c>
      <c r="V260" s="36"/>
    </row>
    <row r="261" spans="1:22" x14ac:dyDescent="0.35">
      <c r="A261" s="12">
        <v>4619</v>
      </c>
      <c r="B261" s="12" t="s">
        <v>255</v>
      </c>
      <c r="C261" s="16">
        <v>1.378720729851763</v>
      </c>
      <c r="D261" s="16">
        <v>1.2362063523258708</v>
      </c>
      <c r="E261" s="27">
        <v>1.1218019437929094</v>
      </c>
      <c r="F261" s="16">
        <v>1.6699390602632589</v>
      </c>
      <c r="G261" s="16">
        <v>0.66853020835690224</v>
      </c>
      <c r="H261" s="16">
        <v>0.59922881734628053</v>
      </c>
      <c r="I261" s="16">
        <v>2.8851205452501603</v>
      </c>
      <c r="J261" s="16">
        <v>1.3673713300000001</v>
      </c>
      <c r="K261" s="16">
        <v>-796.06758347137077</v>
      </c>
      <c r="L261" s="16">
        <v>-139.8424568139564</v>
      </c>
      <c r="M261" s="16">
        <v>18.1354705139012</v>
      </c>
      <c r="N261" s="13">
        <v>1225</v>
      </c>
      <c r="O261">
        <v>-140</v>
      </c>
      <c r="V261" s="36"/>
    </row>
    <row r="262" spans="1:22" x14ac:dyDescent="0.35">
      <c r="A262" s="12">
        <v>4620</v>
      </c>
      <c r="B262" s="12" t="s">
        <v>256</v>
      </c>
      <c r="C262" s="16">
        <v>1.3846033551965635</v>
      </c>
      <c r="D262" s="16">
        <v>1.403434743260878</v>
      </c>
      <c r="E262" s="27">
        <v>0.82128380358183328</v>
      </c>
      <c r="F262" s="16">
        <v>1.6597993033748759</v>
      </c>
      <c r="G262" s="16">
        <v>0.86246451350794151</v>
      </c>
      <c r="H262" s="16">
        <v>0.95458365548393032</v>
      </c>
      <c r="I262" s="16">
        <v>2.7558064197004191</v>
      </c>
      <c r="J262" s="16">
        <v>1.37770237</v>
      </c>
      <c r="K262" s="16">
        <v>150.7424520603509</v>
      </c>
      <c r="L262" s="16">
        <v>-125.23869500272221</v>
      </c>
      <c r="M262" s="16">
        <v>18.1354705139012</v>
      </c>
      <c r="N262" s="13">
        <v>111</v>
      </c>
      <c r="O262">
        <v>-125</v>
      </c>
      <c r="V262" s="36"/>
    </row>
    <row r="263" spans="1:22" x14ac:dyDescent="0.35">
      <c r="A263" s="12">
        <v>4621</v>
      </c>
      <c r="B263" s="12" t="s">
        <v>257</v>
      </c>
      <c r="C263" s="16">
        <v>1.1723936504877475</v>
      </c>
      <c r="D263" s="16">
        <v>1.0510383004850012</v>
      </c>
      <c r="E263" s="27">
        <v>1.0303054716104254</v>
      </c>
      <c r="F263" s="16">
        <v>1.0867002591836303</v>
      </c>
      <c r="G263" s="16">
        <v>0.87171089488442033</v>
      </c>
      <c r="H263" s="16">
        <v>0.81545297161691299</v>
      </c>
      <c r="I263" s="16">
        <v>1.046003433686443</v>
      </c>
      <c r="J263" s="16">
        <v>1.0719629500000001</v>
      </c>
      <c r="K263" s="16">
        <v>-44.478514368423127</v>
      </c>
      <c r="L263" s="16">
        <v>-66.574232099087666</v>
      </c>
      <c r="M263" s="16">
        <v>18.1354705139012</v>
      </c>
      <c r="N263" s="13">
        <v>-127</v>
      </c>
      <c r="O263">
        <v>-67</v>
      </c>
      <c r="V263" s="36"/>
    </row>
    <row r="264" spans="1:22" x14ac:dyDescent="0.35">
      <c r="A264" s="12">
        <v>4622</v>
      </c>
      <c r="B264" s="12" t="s">
        <v>258</v>
      </c>
      <c r="C264" s="16">
        <v>1.2152448731984895</v>
      </c>
      <c r="D264" s="16">
        <v>1.1008142645804129</v>
      </c>
      <c r="E264" s="27">
        <v>0.98573965529049645</v>
      </c>
      <c r="F264" s="16">
        <v>1.1577878225481375</v>
      </c>
      <c r="G264" s="16">
        <v>0.77439953000113504</v>
      </c>
      <c r="H264" s="16">
        <v>0.8287167799535653</v>
      </c>
      <c r="I264" s="16">
        <v>1.1403188702183176</v>
      </c>
      <c r="J264" s="16">
        <v>1.0984386900000001</v>
      </c>
      <c r="K264" s="16">
        <v>288.49604758374454</v>
      </c>
      <c r="L264" s="16">
        <v>143.54516878152808</v>
      </c>
      <c r="M264" s="16">
        <v>-37.569935842378854</v>
      </c>
      <c r="N264" s="13">
        <v>-754</v>
      </c>
      <c r="O264">
        <v>144</v>
      </c>
      <c r="V264" s="36"/>
    </row>
    <row r="265" spans="1:22" x14ac:dyDescent="0.35">
      <c r="A265" s="12">
        <v>4623</v>
      </c>
      <c r="B265" s="12" t="s">
        <v>259</v>
      </c>
      <c r="C265" s="16">
        <v>1.2124765544399783</v>
      </c>
      <c r="D265" s="16">
        <v>1.1525000775795859</v>
      </c>
      <c r="E265" s="27">
        <v>0.94894292781967748</v>
      </c>
      <c r="F265" s="16">
        <v>1.2916888341210468</v>
      </c>
      <c r="G265" s="16">
        <v>0.68567667046585934</v>
      </c>
      <c r="H265" s="16">
        <v>0.85052348846754711</v>
      </c>
      <c r="I265" s="16">
        <v>1.6427324674311439</v>
      </c>
      <c r="J265" s="16">
        <v>1.14803156</v>
      </c>
      <c r="K265" s="16">
        <v>245.93620799310534</v>
      </c>
      <c r="L265" s="16">
        <v>331.96704045796213</v>
      </c>
      <c r="M265" s="16">
        <v>-341.40164041985776</v>
      </c>
      <c r="N265" s="13">
        <v>1107</v>
      </c>
      <c r="O265">
        <v>332</v>
      </c>
      <c r="V265" s="36"/>
    </row>
    <row r="266" spans="1:22" x14ac:dyDescent="0.35">
      <c r="A266" s="12">
        <v>4624</v>
      </c>
      <c r="B266" s="12" t="s">
        <v>260</v>
      </c>
      <c r="C266" s="16">
        <v>0.94197604013641789</v>
      </c>
      <c r="D266" s="16">
        <v>1.1890609901568208</v>
      </c>
      <c r="E266" s="27">
        <v>1.0702509010851626</v>
      </c>
      <c r="F266" s="16">
        <v>1.0438415200385713</v>
      </c>
      <c r="G266" s="16">
        <v>0.78289154029275188</v>
      </c>
      <c r="H266" s="16">
        <v>0.87086755855159503</v>
      </c>
      <c r="I266" s="16">
        <v>0.94840197242868574</v>
      </c>
      <c r="J266" s="16">
        <v>1.0137146800000001</v>
      </c>
      <c r="K266" s="16">
        <v>131.82774361621645</v>
      </c>
      <c r="L266" s="16">
        <v>55.465044457244375</v>
      </c>
      <c r="M266" s="16">
        <v>18.1354705139012</v>
      </c>
      <c r="N266" s="13">
        <v>-715</v>
      </c>
      <c r="O266">
        <v>55</v>
      </c>
      <c r="V266" s="36"/>
    </row>
    <row r="267" spans="1:22" x14ac:dyDescent="0.35">
      <c r="A267" s="12">
        <v>4625</v>
      </c>
      <c r="B267" s="12" t="s">
        <v>261</v>
      </c>
      <c r="C267" s="16">
        <v>1.0529581277121209</v>
      </c>
      <c r="D267" s="16">
        <v>1.3514713980115403</v>
      </c>
      <c r="E267" s="27">
        <v>1.1236174413509643</v>
      </c>
      <c r="F267" s="16">
        <v>1.2076145560869473</v>
      </c>
      <c r="G267" s="16">
        <v>0.59794396714476439</v>
      </c>
      <c r="H267" s="16">
        <v>0.76727471249640677</v>
      </c>
      <c r="I267" s="16">
        <v>1.242734601508229</v>
      </c>
      <c r="J267" s="16">
        <v>1.1178615300000001</v>
      </c>
      <c r="K267" s="16">
        <v>64.312952303299639</v>
      </c>
      <c r="L267" s="16">
        <v>-14.241574625753637</v>
      </c>
      <c r="M267" s="16">
        <v>2.8322398318683266</v>
      </c>
      <c r="N267" s="13">
        <v>-266</v>
      </c>
      <c r="O267">
        <v>-14</v>
      </c>
      <c r="V267" s="36"/>
    </row>
    <row r="268" spans="1:22" x14ac:dyDescent="0.35">
      <c r="A268" s="12">
        <v>4626</v>
      </c>
      <c r="B268" s="12" t="s">
        <v>262</v>
      </c>
      <c r="C268" s="16">
        <v>0.87343871330273548</v>
      </c>
      <c r="D268" s="16">
        <v>1.1548830503502669</v>
      </c>
      <c r="E268" s="27">
        <v>1.1219882975313613</v>
      </c>
      <c r="F268" s="16">
        <v>0.9920302931706052</v>
      </c>
      <c r="G268" s="16">
        <v>0.87528119395140425</v>
      </c>
      <c r="H268" s="16">
        <v>1.0090414476598559</v>
      </c>
      <c r="I268" s="16">
        <v>0.91270851241126127</v>
      </c>
      <c r="J268" s="16">
        <v>0.99456699999999998</v>
      </c>
      <c r="K268" s="16">
        <v>37.804955717698604</v>
      </c>
      <c r="L268" s="16">
        <v>-125.62859534386926</v>
      </c>
      <c r="M268" s="16">
        <v>18.1354705139012</v>
      </c>
      <c r="N268" s="13">
        <v>317</v>
      </c>
      <c r="O268">
        <v>-126</v>
      </c>
      <c r="V268" s="36"/>
    </row>
    <row r="269" spans="1:22" x14ac:dyDescent="0.35">
      <c r="A269" s="12">
        <v>4627</v>
      </c>
      <c r="B269" s="12" t="s">
        <v>263</v>
      </c>
      <c r="C269" s="16">
        <v>0.86121130696923276</v>
      </c>
      <c r="D269" s="16">
        <v>1.230100711231257</v>
      </c>
      <c r="E269" s="27">
        <v>1.1319233507002551</v>
      </c>
      <c r="F269" s="16">
        <v>0.96000840422299238</v>
      </c>
      <c r="G269" s="16">
        <v>0.76498523719782174</v>
      </c>
      <c r="H269" s="16">
        <v>0.8955593238615619</v>
      </c>
      <c r="I269" s="16">
        <v>0.9222770950522724</v>
      </c>
      <c r="J269" s="16">
        <v>0.99622602999999998</v>
      </c>
      <c r="K269" s="16">
        <v>16.608897103654801</v>
      </c>
      <c r="L269" s="16">
        <v>-44.536101803446662</v>
      </c>
      <c r="M269" s="16">
        <v>18.1354705139012</v>
      </c>
      <c r="N269" s="13">
        <v>-305</v>
      </c>
      <c r="O269">
        <v>-45</v>
      </c>
      <c r="V269" s="36"/>
    </row>
    <row r="270" spans="1:22" x14ac:dyDescent="0.35">
      <c r="A270" s="12">
        <v>4628</v>
      </c>
      <c r="B270" s="12" t="s">
        <v>264</v>
      </c>
      <c r="C270" s="16">
        <v>1.2848481044123814</v>
      </c>
      <c r="D270" s="16">
        <v>1.1775031410556616</v>
      </c>
      <c r="E270" s="27">
        <v>0.85204605738722128</v>
      </c>
      <c r="F270" s="16">
        <v>1.2721391897422554</v>
      </c>
      <c r="G270" s="16">
        <v>0.88322536771731275</v>
      </c>
      <c r="H270" s="16">
        <v>1.1140456976427007</v>
      </c>
      <c r="I270" s="16">
        <v>1.3760357044692939</v>
      </c>
      <c r="J270" s="16">
        <v>1.1655102900000001</v>
      </c>
      <c r="K270" s="16">
        <v>-66.526506294223537</v>
      </c>
      <c r="L270" s="16">
        <v>80.212934054380383</v>
      </c>
      <c r="M270" s="16">
        <v>-67.880496521895864</v>
      </c>
      <c r="N270" s="13">
        <v>334</v>
      </c>
      <c r="O270">
        <v>80</v>
      </c>
      <c r="V270" s="36"/>
    </row>
    <row r="271" spans="1:22" x14ac:dyDescent="0.35">
      <c r="A271" s="12">
        <v>4629</v>
      </c>
      <c r="B271" s="12" t="s">
        <v>265</v>
      </c>
      <c r="C271" s="16">
        <v>1.8689628430913183</v>
      </c>
      <c r="D271" s="16">
        <v>2.1527965979857155</v>
      </c>
      <c r="E271" s="27">
        <v>0.97877221869411279</v>
      </c>
      <c r="F271" s="16">
        <v>2.9241360321572949</v>
      </c>
      <c r="G271" s="16">
        <v>0.88631039770252307</v>
      </c>
      <c r="H271" s="16">
        <v>0.93290560268545242</v>
      </c>
      <c r="I271" s="16">
        <v>5.9071181550032037</v>
      </c>
      <c r="J271" s="16">
        <v>2.0876001400000002</v>
      </c>
      <c r="K271" s="16">
        <v>1004.3052680864747</v>
      </c>
      <c r="L271" s="16">
        <v>0</v>
      </c>
      <c r="M271" s="16">
        <v>18.1354705139012</v>
      </c>
      <c r="N271" s="13">
        <v>19</v>
      </c>
      <c r="O271">
        <v>0</v>
      </c>
      <c r="V271" s="36"/>
    </row>
    <row r="272" spans="1:22" x14ac:dyDescent="0.35">
      <c r="A272" s="12">
        <v>4630</v>
      </c>
      <c r="B272" s="12" t="s">
        <v>266</v>
      </c>
      <c r="C272" s="16">
        <v>1.0669123265192426</v>
      </c>
      <c r="D272" s="16">
        <v>1.1164756614858344</v>
      </c>
      <c r="E272" s="27">
        <v>1.0497728974859883</v>
      </c>
      <c r="F272" s="16">
        <v>1.1077809785200137</v>
      </c>
      <c r="G272" s="16">
        <v>0.69282169448902153</v>
      </c>
      <c r="H272" s="16">
        <v>0.93337479093569997</v>
      </c>
      <c r="I272" s="16">
        <v>1.1300239836103207</v>
      </c>
      <c r="J272" s="16">
        <v>1.0537122800000001</v>
      </c>
      <c r="K272" s="16">
        <v>-220.03967551904702</v>
      </c>
      <c r="L272" s="16">
        <v>171.41946696998539</v>
      </c>
      <c r="M272" s="16">
        <v>-47.791899703013257</v>
      </c>
      <c r="N272" s="13">
        <v>718</v>
      </c>
      <c r="O272">
        <v>171</v>
      </c>
      <c r="V272" s="36"/>
    </row>
    <row r="273" spans="1:22" x14ac:dyDescent="0.35">
      <c r="A273" s="12">
        <v>4631</v>
      </c>
      <c r="B273" s="12" t="s">
        <v>267</v>
      </c>
      <c r="C273" s="16">
        <v>0.98454848025543285</v>
      </c>
      <c r="D273" s="16">
        <v>1.1590326294694093</v>
      </c>
      <c r="E273" s="27">
        <v>1.0010284279765314</v>
      </c>
      <c r="F273" s="16">
        <v>1.0375717549463839</v>
      </c>
      <c r="G273" s="16">
        <v>0.76275716785042902</v>
      </c>
      <c r="H273" s="16">
        <v>0.91694458861041173</v>
      </c>
      <c r="I273" s="16">
        <v>0.96864806892778166</v>
      </c>
      <c r="J273" s="16">
        <v>1.0129285100000001</v>
      </c>
      <c r="K273" s="16">
        <v>183.42617822531841</v>
      </c>
      <c r="L273" s="16">
        <v>432.89878380185144</v>
      </c>
      <c r="M273" s="16">
        <v>18.1354705139012</v>
      </c>
      <c r="N273" s="13">
        <v>-374</v>
      </c>
      <c r="O273">
        <v>433</v>
      </c>
      <c r="V273" s="36"/>
    </row>
    <row r="274" spans="1:22" x14ac:dyDescent="0.35">
      <c r="A274" s="12">
        <v>4632</v>
      </c>
      <c r="B274" s="12" t="s">
        <v>268</v>
      </c>
      <c r="C274" s="16">
        <v>1.1881082560222604</v>
      </c>
      <c r="D274" s="16">
        <v>1.1054412433531604</v>
      </c>
      <c r="E274" s="27">
        <v>0.90457347918397213</v>
      </c>
      <c r="F274" s="16">
        <v>1.2842184615181553</v>
      </c>
      <c r="G274" s="16">
        <v>0.70541619951177359</v>
      </c>
      <c r="H274" s="16">
        <v>0.83516744944253685</v>
      </c>
      <c r="I274" s="16">
        <v>1.5388359769136088</v>
      </c>
      <c r="J274" s="16">
        <v>1.1132452799999999</v>
      </c>
      <c r="K274" s="16">
        <v>16.172751128338707</v>
      </c>
      <c r="L274" s="16">
        <v>7.6299795258963456</v>
      </c>
      <c r="M274" s="16">
        <v>-412.07685110113533</v>
      </c>
      <c r="N274" s="13">
        <v>1247</v>
      </c>
      <c r="O274">
        <v>8</v>
      </c>
      <c r="V274" s="36"/>
    </row>
    <row r="275" spans="1:22" x14ac:dyDescent="0.35">
      <c r="A275" s="12">
        <v>4633</v>
      </c>
      <c r="B275" s="12" t="s">
        <v>269</v>
      </c>
      <c r="C275" s="16">
        <v>1.6757622202484177</v>
      </c>
      <c r="D275" s="16">
        <v>1.621424413670211</v>
      </c>
      <c r="E275" s="27">
        <v>0.7477835290816276</v>
      </c>
      <c r="F275" s="16">
        <v>2.2655496736242688</v>
      </c>
      <c r="G275" s="16">
        <v>0.61256054434247931</v>
      </c>
      <c r="H275" s="16">
        <v>0.93251213150282874</v>
      </c>
      <c r="I275" s="16">
        <v>4.4408222237519297</v>
      </c>
      <c r="J275" s="16">
        <v>1.67941574</v>
      </c>
      <c r="K275" s="16">
        <v>-690.11683539566218</v>
      </c>
      <c r="L275" s="16">
        <v>0</v>
      </c>
      <c r="M275" s="16">
        <v>18.1354705139012</v>
      </c>
      <c r="N275" s="13">
        <v>2060</v>
      </c>
      <c r="O275">
        <v>0</v>
      </c>
      <c r="V275" s="36"/>
    </row>
    <row r="276" spans="1:22" x14ac:dyDescent="0.35">
      <c r="A276" s="12">
        <v>4634</v>
      </c>
      <c r="B276" s="12" t="s">
        <v>270</v>
      </c>
      <c r="C276" s="16">
        <v>1.4890939264565137</v>
      </c>
      <c r="D276" s="16">
        <v>1.4016543945501889</v>
      </c>
      <c r="E276" s="27">
        <v>0.9735397740159788</v>
      </c>
      <c r="F276" s="16">
        <v>1.622955018662428</v>
      </c>
      <c r="G276" s="16">
        <v>0.57611020984046246</v>
      </c>
      <c r="H276" s="16">
        <v>0.80275257390744237</v>
      </c>
      <c r="I276" s="16">
        <v>2.0977595519757184</v>
      </c>
      <c r="J276" s="16">
        <v>1.3583571999999999</v>
      </c>
      <c r="K276" s="16">
        <v>125.19847509329117</v>
      </c>
      <c r="L276" s="16">
        <v>661.99229640014323</v>
      </c>
      <c r="M276" s="16">
        <v>18.1354705139012</v>
      </c>
      <c r="N276" s="13">
        <v>-1201</v>
      </c>
      <c r="O276">
        <v>662</v>
      </c>
      <c r="V276" s="36"/>
    </row>
    <row r="277" spans="1:22" x14ac:dyDescent="0.35">
      <c r="A277" s="12">
        <v>4635</v>
      </c>
      <c r="B277" s="12" t="s">
        <v>271</v>
      </c>
      <c r="C277" s="16">
        <v>1.4325900918594836</v>
      </c>
      <c r="D277" s="16">
        <v>1.2786494479840833</v>
      </c>
      <c r="E277" s="27">
        <v>0.80649858620548831</v>
      </c>
      <c r="F277" s="16">
        <v>1.6511786417730452</v>
      </c>
      <c r="G277" s="16">
        <v>0.66715783895569314</v>
      </c>
      <c r="H277" s="16">
        <v>0.81592586850417659</v>
      </c>
      <c r="I277" s="16">
        <v>1.8304189312692396</v>
      </c>
      <c r="J277" s="16">
        <v>1.27013149</v>
      </c>
      <c r="K277" s="16">
        <v>260.65101486224108</v>
      </c>
      <c r="L277" s="16">
        <v>947.79216523412799</v>
      </c>
      <c r="M277" s="16">
        <v>18.1354705139012</v>
      </c>
      <c r="N277" s="13">
        <v>-7</v>
      </c>
      <c r="O277">
        <v>948</v>
      </c>
      <c r="V277" s="36"/>
    </row>
    <row r="278" spans="1:22" x14ac:dyDescent="0.35">
      <c r="A278" s="12">
        <v>4636</v>
      </c>
      <c r="B278" s="12" t="s">
        <v>272</v>
      </c>
      <c r="C278" s="16">
        <v>1.5545766488375272</v>
      </c>
      <c r="D278" s="16">
        <v>1.4061114999636568</v>
      </c>
      <c r="E278" s="27">
        <v>0.82509186191260309</v>
      </c>
      <c r="F278" s="16">
        <v>2.1283035804718056</v>
      </c>
      <c r="G278" s="16">
        <v>0.72230384458670982</v>
      </c>
      <c r="H278" s="16">
        <v>0.81747442708683726</v>
      </c>
      <c r="I278" s="16">
        <v>3.435869526783081</v>
      </c>
      <c r="J278" s="16">
        <v>1.51047445</v>
      </c>
      <c r="K278" s="16">
        <v>-816.79757904942414</v>
      </c>
      <c r="L278" s="16">
        <v>401.8825360178011</v>
      </c>
      <c r="M278" s="16">
        <v>18.1354705139012</v>
      </c>
      <c r="N278" s="13">
        <v>1143</v>
      </c>
      <c r="O278">
        <v>402</v>
      </c>
      <c r="V278" s="36"/>
    </row>
    <row r="279" spans="1:22" x14ac:dyDescent="0.35">
      <c r="A279" s="12">
        <v>4637</v>
      </c>
      <c r="B279" s="12" t="s">
        <v>273</v>
      </c>
      <c r="C279" s="16">
        <v>1.58951232965777</v>
      </c>
      <c r="D279" s="16">
        <v>1.1534910893590538</v>
      </c>
      <c r="E279" s="27">
        <v>0.65668759105421803</v>
      </c>
      <c r="F279" s="16">
        <v>1.7288435858237847</v>
      </c>
      <c r="G279" s="16">
        <v>0.76132540947864769</v>
      </c>
      <c r="H279" s="16">
        <v>0.82740643848944839</v>
      </c>
      <c r="I279" s="16">
        <v>2.4551723177877127</v>
      </c>
      <c r="J279" s="16">
        <v>1.3356707699999999</v>
      </c>
      <c r="K279" s="16">
        <v>443.01999166794002</v>
      </c>
      <c r="L279" s="16">
        <v>-112.20781952195102</v>
      </c>
      <c r="M279" s="16">
        <v>18.1354705139012</v>
      </c>
      <c r="N279" s="13">
        <v>-327</v>
      </c>
      <c r="O279">
        <v>-112</v>
      </c>
      <c r="V279" s="36"/>
    </row>
    <row r="280" spans="1:22" x14ac:dyDescent="0.35">
      <c r="A280" s="12">
        <v>4638</v>
      </c>
      <c r="B280" s="12" t="s">
        <v>274</v>
      </c>
      <c r="C280" s="16">
        <v>1.3621561895676837</v>
      </c>
      <c r="D280" s="16">
        <v>1.1250883063826227</v>
      </c>
      <c r="E280" s="27">
        <v>0.68737680883270169</v>
      </c>
      <c r="F280" s="16">
        <v>1.4426660601102179</v>
      </c>
      <c r="G280" s="16">
        <v>0.8567770001902919</v>
      </c>
      <c r="H280" s="16">
        <v>0.92443593024381754</v>
      </c>
      <c r="I280" s="16">
        <v>1.3925492508764761</v>
      </c>
      <c r="J280" s="16">
        <v>1.1584427100000001</v>
      </c>
      <c r="K280" s="16">
        <v>-580.0419377068182</v>
      </c>
      <c r="L280" s="16">
        <v>-130.40554912748723</v>
      </c>
      <c r="M280" s="16">
        <v>18.1354705139012</v>
      </c>
      <c r="N280" s="13">
        <v>-312</v>
      </c>
      <c r="O280">
        <v>-130</v>
      </c>
      <c r="V280" s="36"/>
    </row>
    <row r="281" spans="1:22" x14ac:dyDescent="0.35">
      <c r="A281" s="12">
        <v>4639</v>
      </c>
      <c r="B281" s="12" t="s">
        <v>275</v>
      </c>
      <c r="C281" s="16">
        <v>1.4181181267896632</v>
      </c>
      <c r="D281" s="16">
        <v>1.1155022793618281</v>
      </c>
      <c r="E281" s="27">
        <v>0.87385933599577581</v>
      </c>
      <c r="F281" s="16">
        <v>1.3986415796273519</v>
      </c>
      <c r="G281" s="16">
        <v>0.69492876007459992</v>
      </c>
      <c r="H281" s="16">
        <v>0.77819127694316248</v>
      </c>
      <c r="I281" s="16">
        <v>1.7750101871162043</v>
      </c>
      <c r="J281" s="16">
        <v>1.21665336</v>
      </c>
      <c r="K281" s="16">
        <v>-109.87166200227576</v>
      </c>
      <c r="L281" s="16">
        <v>385.04896640418917</v>
      </c>
      <c r="M281" s="16">
        <v>18.1354705139012</v>
      </c>
      <c r="N281" s="13">
        <v>-629</v>
      </c>
      <c r="O281">
        <v>385</v>
      </c>
      <c r="V281" s="36"/>
    </row>
    <row r="282" spans="1:22" x14ac:dyDescent="0.35">
      <c r="A282" s="12">
        <v>4640</v>
      </c>
      <c r="B282" s="12" t="s">
        <v>276</v>
      </c>
      <c r="C282" s="16">
        <v>1.0154919662454516</v>
      </c>
      <c r="D282" s="16">
        <v>1.0325018255544771</v>
      </c>
      <c r="E282" s="27">
        <v>1.1921815024555107</v>
      </c>
      <c r="F282" s="16">
        <v>1.061343256555634</v>
      </c>
      <c r="G282" s="16">
        <v>0.80700484087031688</v>
      </c>
      <c r="H282" s="16">
        <v>0.76874881718881038</v>
      </c>
      <c r="I282" s="16">
        <v>1.0768490466675948</v>
      </c>
      <c r="J282" s="16">
        <v>1.0312976300000001</v>
      </c>
      <c r="K282" s="16">
        <v>166.39576506529247</v>
      </c>
      <c r="L282" s="16">
        <v>243.93165392598408</v>
      </c>
      <c r="M282" s="16">
        <v>18.1354705139012</v>
      </c>
      <c r="N282" s="13">
        <v>-447</v>
      </c>
      <c r="O282">
        <v>244</v>
      </c>
      <c r="V282" s="36"/>
    </row>
    <row r="283" spans="1:22" x14ac:dyDescent="0.35">
      <c r="A283" s="12">
        <v>4641</v>
      </c>
      <c r="B283" s="12" t="s">
        <v>277</v>
      </c>
      <c r="C283" s="16">
        <v>1.2375851453004461</v>
      </c>
      <c r="D283" s="16">
        <v>0.94972155593436824</v>
      </c>
      <c r="E283" s="27">
        <v>0.98842059685164596</v>
      </c>
      <c r="F283" s="16">
        <v>1.3909383949306187</v>
      </c>
      <c r="G283" s="16">
        <v>0.69243355483054847</v>
      </c>
      <c r="H283" s="16">
        <v>0.86681416367724151</v>
      </c>
      <c r="I283" s="16">
        <v>2.0122196969041242</v>
      </c>
      <c r="J283" s="16">
        <v>1.1529371900000001</v>
      </c>
      <c r="K283" s="16">
        <v>-55.845304843183087</v>
      </c>
      <c r="L283" s="16">
        <v>542.89925257709797</v>
      </c>
      <c r="M283" s="16">
        <v>18.1354705139012</v>
      </c>
      <c r="N283" s="13">
        <v>-448</v>
      </c>
      <c r="O283">
        <v>543</v>
      </c>
      <c r="V283" s="36"/>
    </row>
    <row r="284" spans="1:22" x14ac:dyDescent="0.35">
      <c r="A284" s="12">
        <v>4642</v>
      </c>
      <c r="B284" s="12" t="s">
        <v>278</v>
      </c>
      <c r="C284" s="16">
        <v>1.2728459727539663</v>
      </c>
      <c r="D284" s="16">
        <v>1.1062490962589409</v>
      </c>
      <c r="E284" s="27">
        <v>0.94235940418826791</v>
      </c>
      <c r="F284" s="16">
        <v>1.3721220042746098</v>
      </c>
      <c r="G284" s="16">
        <v>0.78705434832570909</v>
      </c>
      <c r="H284" s="16">
        <v>0.81364384663031819</v>
      </c>
      <c r="I284" s="16">
        <v>1.8807725285993855</v>
      </c>
      <c r="J284" s="16">
        <v>1.1872596099999999</v>
      </c>
      <c r="K284" s="16">
        <v>-222.88903639380149</v>
      </c>
      <c r="L284" s="16">
        <v>65.465342635617503</v>
      </c>
      <c r="M284" s="16">
        <v>18.1354705139012</v>
      </c>
      <c r="N284" s="13">
        <v>286</v>
      </c>
      <c r="O284">
        <v>65</v>
      </c>
      <c r="V284" s="36"/>
    </row>
    <row r="285" spans="1:22" x14ac:dyDescent="0.35">
      <c r="A285" s="12">
        <v>4643</v>
      </c>
      <c r="B285" s="12" t="s">
        <v>279</v>
      </c>
      <c r="C285" s="16">
        <v>1.3296589323116004</v>
      </c>
      <c r="D285" s="16">
        <v>0.96835816637697547</v>
      </c>
      <c r="E285" s="27">
        <v>0.88650717255402101</v>
      </c>
      <c r="F285" s="16">
        <v>1.1553160605255857</v>
      </c>
      <c r="G285" s="16">
        <v>0.80495854633722019</v>
      </c>
      <c r="H285" s="16">
        <v>0.67580355623021438</v>
      </c>
      <c r="I285" s="16">
        <v>1.2215213522395256</v>
      </c>
      <c r="J285" s="16">
        <v>1.0951611000000001</v>
      </c>
      <c r="K285" s="16">
        <v>414.49383761136744</v>
      </c>
      <c r="L285" s="16">
        <v>658.50366908037211</v>
      </c>
      <c r="M285" s="16">
        <v>-159.84688468364388</v>
      </c>
      <c r="N285" s="13">
        <v>-48</v>
      </c>
      <c r="O285">
        <v>659</v>
      </c>
      <c r="V285" s="36"/>
    </row>
    <row r="286" spans="1:22" x14ac:dyDescent="0.35">
      <c r="A286" s="12">
        <v>4644</v>
      </c>
      <c r="B286" s="12" t="s">
        <v>280</v>
      </c>
      <c r="C286" s="16">
        <v>1.2433149332997075</v>
      </c>
      <c r="D286" s="16">
        <v>1.0996839260151254</v>
      </c>
      <c r="E286" s="27">
        <v>1.0709125223892959</v>
      </c>
      <c r="F286" s="16">
        <v>1.2066273136227859</v>
      </c>
      <c r="G286" s="16">
        <v>0.72600696306961021</v>
      </c>
      <c r="H286" s="16">
        <v>0.86732782482906678</v>
      </c>
      <c r="I286" s="16">
        <v>1.3459711436449833</v>
      </c>
      <c r="J286" s="16">
        <v>1.13957139</v>
      </c>
      <c r="K286" s="16">
        <v>521.85798351852384</v>
      </c>
      <c r="L286" s="16">
        <v>118.17290452647934</v>
      </c>
      <c r="M286" s="16">
        <v>18.1354705139012</v>
      </c>
      <c r="N286" s="13">
        <v>-1043</v>
      </c>
      <c r="O286">
        <v>118</v>
      </c>
      <c r="V286" s="36"/>
    </row>
    <row r="287" spans="1:22" x14ac:dyDescent="0.35">
      <c r="A287" s="12">
        <v>4645</v>
      </c>
      <c r="B287" s="12" t="s">
        <v>281</v>
      </c>
      <c r="C287" s="16">
        <v>1.4033757010828278</v>
      </c>
      <c r="D287" s="16">
        <v>1.2473443270510529</v>
      </c>
      <c r="E287" s="27">
        <v>0.9178597636277287</v>
      </c>
      <c r="F287" s="16">
        <v>1.4619485462947379</v>
      </c>
      <c r="G287" s="16">
        <v>0.66899029338747806</v>
      </c>
      <c r="H287" s="16">
        <v>0.83737901753129673</v>
      </c>
      <c r="I287" s="16">
        <v>1.6038370003656552</v>
      </c>
      <c r="J287" s="16">
        <v>1.24013825</v>
      </c>
      <c r="K287" s="16">
        <v>-229.55756146219554</v>
      </c>
      <c r="L287" s="16">
        <v>184.88445005138598</v>
      </c>
      <c r="M287" s="16">
        <v>18.1354705139012</v>
      </c>
      <c r="N287" s="13">
        <v>-1132</v>
      </c>
      <c r="O287">
        <v>185</v>
      </c>
      <c r="V287" s="36"/>
    </row>
    <row r="288" spans="1:22" x14ac:dyDescent="0.35">
      <c r="A288" s="12">
        <v>4646</v>
      </c>
      <c r="B288" s="12" t="s">
        <v>282</v>
      </c>
      <c r="C288" s="16">
        <v>1.3701171275236781</v>
      </c>
      <c r="D288" s="16">
        <v>1.1806042585506731</v>
      </c>
      <c r="E288" s="27">
        <v>0.99548628816883966</v>
      </c>
      <c r="F288" s="16">
        <v>1.3676418260338423</v>
      </c>
      <c r="G288" s="16">
        <v>0.69068795677857986</v>
      </c>
      <c r="H288" s="16">
        <v>1.2919074422609389</v>
      </c>
      <c r="I288" s="16">
        <v>1.6201933589486137</v>
      </c>
      <c r="J288" s="16">
        <v>1.2395227200000001</v>
      </c>
      <c r="K288" s="16">
        <v>1771.9425768256949</v>
      </c>
      <c r="L288" s="16">
        <v>511.50128588544197</v>
      </c>
      <c r="M288" s="16">
        <v>-32.124494824053741</v>
      </c>
      <c r="N288" s="13">
        <v>-1271</v>
      </c>
      <c r="O288">
        <v>512</v>
      </c>
      <c r="V288" s="36"/>
    </row>
    <row r="289" spans="1:22" x14ac:dyDescent="0.35">
      <c r="A289" s="12">
        <v>4647</v>
      </c>
      <c r="B289" s="12" t="s">
        <v>283</v>
      </c>
      <c r="C289" s="16">
        <v>0.978510805649352</v>
      </c>
      <c r="D289" s="16">
        <v>1.1163323891983694</v>
      </c>
      <c r="E289" s="27">
        <v>1.0798484839112341</v>
      </c>
      <c r="F289" s="16">
        <v>1.0332937862794802</v>
      </c>
      <c r="G289" s="16">
        <v>0.80453327315516943</v>
      </c>
      <c r="H289" s="16">
        <v>0.78594895687216204</v>
      </c>
      <c r="I289" s="16">
        <v>1.0105563446176269</v>
      </c>
      <c r="J289" s="16">
        <v>1.0135592200000001</v>
      </c>
      <c r="K289" s="16">
        <v>245.21700166525642</v>
      </c>
      <c r="L289" s="16">
        <v>147.93477587343426</v>
      </c>
      <c r="M289" s="16">
        <v>18.1354705139012</v>
      </c>
      <c r="N289" s="13">
        <v>-851</v>
      </c>
      <c r="O289">
        <v>148</v>
      </c>
      <c r="V289" s="36"/>
    </row>
    <row r="290" spans="1:22" x14ac:dyDescent="0.35">
      <c r="A290" s="12">
        <v>4648</v>
      </c>
      <c r="B290" s="12" t="s">
        <v>284</v>
      </c>
      <c r="C290" s="16">
        <v>1.531235212016566</v>
      </c>
      <c r="D290" s="16">
        <v>1.1494095589554498</v>
      </c>
      <c r="E290" s="27">
        <v>0.8236999987471707</v>
      </c>
      <c r="F290" s="16">
        <v>1.4990346040452329</v>
      </c>
      <c r="G290" s="16">
        <v>0.72600676183540458</v>
      </c>
      <c r="H290" s="16">
        <v>0.90849271806200149</v>
      </c>
      <c r="I290" s="16">
        <v>1.4838495822036595</v>
      </c>
      <c r="J290" s="16">
        <v>1.2477252299999999</v>
      </c>
      <c r="K290" s="16">
        <v>319.32341919257436</v>
      </c>
      <c r="L290" s="16">
        <v>732.51796203847812</v>
      </c>
      <c r="M290" s="16">
        <v>18.1354705139012</v>
      </c>
      <c r="N290" s="13">
        <v>-983</v>
      </c>
      <c r="O290">
        <v>733</v>
      </c>
      <c r="V290" s="36"/>
    </row>
    <row r="291" spans="1:22" x14ac:dyDescent="0.35">
      <c r="A291" s="12">
        <v>4649</v>
      </c>
      <c r="B291" s="12" t="s">
        <v>285</v>
      </c>
      <c r="C291" s="16">
        <v>1.1493357464515788</v>
      </c>
      <c r="D291" s="16">
        <v>1.1216028673441061</v>
      </c>
      <c r="E291" s="27">
        <v>1.0063579316217193</v>
      </c>
      <c r="F291" s="16">
        <v>1.1467033060651557</v>
      </c>
      <c r="G291" s="16">
        <v>0.78654892810432631</v>
      </c>
      <c r="H291" s="16">
        <v>0.89195085432513088</v>
      </c>
      <c r="I291" s="16">
        <v>1.1218755215893614</v>
      </c>
      <c r="J291" s="16">
        <v>1.08401178</v>
      </c>
      <c r="K291" s="16">
        <v>31.284365470282548</v>
      </c>
      <c r="L291" s="16">
        <v>183.42264121194506</v>
      </c>
      <c r="M291" s="16">
        <v>18.1354705139012</v>
      </c>
      <c r="N291" s="13">
        <v>-356</v>
      </c>
      <c r="O291">
        <v>183</v>
      </c>
      <c r="V291" s="36"/>
    </row>
    <row r="292" spans="1:22" x14ac:dyDescent="0.35">
      <c r="A292" s="12">
        <v>4650</v>
      </c>
      <c r="B292" s="12" t="s">
        <v>286</v>
      </c>
      <c r="C292" s="16">
        <v>1.2625858333600437</v>
      </c>
      <c r="D292" s="16">
        <v>1.1364532796241613</v>
      </c>
      <c r="E292" s="27">
        <v>1.0713393192289598</v>
      </c>
      <c r="F292" s="16">
        <v>1.2350434611670589</v>
      </c>
      <c r="G292" s="16">
        <v>0.78919577460099399</v>
      </c>
      <c r="H292" s="16">
        <v>0.78652802590663229</v>
      </c>
      <c r="I292" s="16">
        <v>1.2974212173988424</v>
      </c>
      <c r="J292" s="16">
        <v>1.1539563399999999</v>
      </c>
      <c r="K292" s="16">
        <v>951.01023344475766</v>
      </c>
      <c r="L292" s="16">
        <v>34.272642510141822</v>
      </c>
      <c r="M292" s="16">
        <v>-68.813710644295668</v>
      </c>
      <c r="N292" s="13">
        <v>-776</v>
      </c>
      <c r="O292">
        <v>34</v>
      </c>
      <c r="V292" s="36"/>
    </row>
    <row r="293" spans="1:22" x14ac:dyDescent="0.35">
      <c r="A293" s="12">
        <v>4651</v>
      </c>
      <c r="B293" s="12" t="s">
        <v>287</v>
      </c>
      <c r="C293" s="16">
        <v>1.1306232280434687</v>
      </c>
      <c r="D293" s="16">
        <v>1.179142887325928</v>
      </c>
      <c r="E293" s="27">
        <v>0.92929741459688164</v>
      </c>
      <c r="F293" s="16">
        <v>1.1645832000116942</v>
      </c>
      <c r="G293" s="16">
        <v>0.75840487294787007</v>
      </c>
      <c r="H293" s="16">
        <v>0.78142400092476816</v>
      </c>
      <c r="I293" s="16">
        <v>1.2207343388297427</v>
      </c>
      <c r="J293" s="16">
        <v>1.0815633499999999</v>
      </c>
      <c r="K293" s="16">
        <v>169.71987013314222</v>
      </c>
      <c r="L293" s="16">
        <v>29.449189514750003</v>
      </c>
      <c r="M293" s="16">
        <v>10.004268749843868</v>
      </c>
      <c r="N293" s="13">
        <v>-353</v>
      </c>
      <c r="O293">
        <v>29</v>
      </c>
      <c r="V293" s="36"/>
    </row>
    <row r="294" spans="1:22" x14ac:dyDescent="0.35">
      <c r="A294" s="12">
        <v>5001</v>
      </c>
      <c r="B294" s="12" t="s">
        <v>288</v>
      </c>
      <c r="C294" s="16">
        <v>0.87699519845276774</v>
      </c>
      <c r="D294" s="16">
        <v>0.89004381569288971</v>
      </c>
      <c r="E294" s="27">
        <v>0.98946864826847192</v>
      </c>
      <c r="F294" s="16">
        <v>0.88693647477768289</v>
      </c>
      <c r="G294" s="16">
        <v>0.99613233905483445</v>
      </c>
      <c r="H294" s="16">
        <v>0.9055855157244006</v>
      </c>
      <c r="I294" s="16">
        <v>0.86862712934937902</v>
      </c>
      <c r="J294" s="16">
        <v>0.90652986000000002</v>
      </c>
      <c r="K294" s="16">
        <v>-88.647127063009975</v>
      </c>
      <c r="L294" s="16">
        <v>-113.16394704369269</v>
      </c>
      <c r="M294" s="16">
        <v>18.1354705139012</v>
      </c>
      <c r="N294" s="13">
        <v>-54</v>
      </c>
      <c r="O294">
        <v>-113</v>
      </c>
      <c r="V294" s="36"/>
    </row>
    <row r="295" spans="1:22" x14ac:dyDescent="0.35">
      <c r="A295" s="12">
        <v>5006</v>
      </c>
      <c r="B295" s="12" t="s">
        <v>289</v>
      </c>
      <c r="C295" s="16">
        <v>1.1785396936784365</v>
      </c>
      <c r="D295" s="16">
        <v>1.0026733466081528</v>
      </c>
      <c r="E295" s="27">
        <v>0.89836648704652711</v>
      </c>
      <c r="F295" s="16">
        <v>1.0843083621647813</v>
      </c>
      <c r="G295" s="16">
        <v>0.86765795646319133</v>
      </c>
      <c r="H295" s="16">
        <v>1.0032032212603126</v>
      </c>
      <c r="I295" s="16">
        <v>1.0008118733930629</v>
      </c>
      <c r="J295" s="16">
        <v>1.04584484</v>
      </c>
      <c r="K295" s="16">
        <v>37.599432052885035</v>
      </c>
      <c r="L295" s="16">
        <v>30.464051091030253</v>
      </c>
      <c r="M295" s="16">
        <v>18.1354705139012</v>
      </c>
      <c r="N295" s="13">
        <v>-1072</v>
      </c>
      <c r="O295">
        <v>30</v>
      </c>
      <c r="V295" s="36"/>
    </row>
    <row r="296" spans="1:22" x14ac:dyDescent="0.35">
      <c r="A296" s="12">
        <v>5007</v>
      </c>
      <c r="B296" s="12" t="s">
        <v>290</v>
      </c>
      <c r="C296" s="16">
        <v>1.1590985289411937</v>
      </c>
      <c r="D296" s="16">
        <v>1.0177302794244079</v>
      </c>
      <c r="E296" s="27">
        <v>0.86978749510862374</v>
      </c>
      <c r="F296" s="16">
        <v>1.0939701353889257</v>
      </c>
      <c r="G296" s="16">
        <v>0.85279829540338559</v>
      </c>
      <c r="H296" s="16">
        <v>0.98986513724644665</v>
      </c>
      <c r="I296" s="16">
        <v>1.0153850110269593</v>
      </c>
      <c r="J296" s="16">
        <v>1.0382123000000001</v>
      </c>
      <c r="K296" s="16">
        <v>488.58853027698132</v>
      </c>
      <c r="L296" s="16">
        <v>152.22308289308683</v>
      </c>
      <c r="M296" s="16">
        <v>18.1354705139012</v>
      </c>
      <c r="N296" s="13">
        <v>-1090</v>
      </c>
      <c r="O296">
        <v>152</v>
      </c>
      <c r="V296" s="36"/>
    </row>
    <row r="297" spans="1:22" x14ac:dyDescent="0.35">
      <c r="A297" s="12">
        <v>5014</v>
      </c>
      <c r="B297" s="12" t="s">
        <v>291</v>
      </c>
      <c r="C297" s="16">
        <v>1.0324218846465694</v>
      </c>
      <c r="D297" s="16">
        <v>1.0811278309292787</v>
      </c>
      <c r="E297" s="27">
        <v>1.1414661624158131</v>
      </c>
      <c r="F297" s="16">
        <v>1.1359290998956137</v>
      </c>
      <c r="G297" s="16">
        <v>0.78118930387538477</v>
      </c>
      <c r="H297" s="16">
        <v>1.0470342124871435</v>
      </c>
      <c r="I297" s="16">
        <v>1.2306553783337664</v>
      </c>
      <c r="J297" s="16">
        <v>1.06756509</v>
      </c>
      <c r="K297" s="16">
        <v>361.64684285753555</v>
      </c>
      <c r="L297" s="16">
        <v>1.30798546615936</v>
      </c>
      <c r="M297" s="16">
        <v>-23.185319008327173</v>
      </c>
      <c r="N297" s="13">
        <v>1133</v>
      </c>
      <c r="O297">
        <v>1</v>
      </c>
      <c r="V297" s="36"/>
    </row>
    <row r="298" spans="1:22" x14ac:dyDescent="0.35">
      <c r="A298" s="12">
        <v>5020</v>
      </c>
      <c r="B298" s="12" t="s">
        <v>292</v>
      </c>
      <c r="C298" s="16">
        <v>1.6352426338525121</v>
      </c>
      <c r="D298" s="16">
        <v>1.3241055069362377</v>
      </c>
      <c r="E298" s="27">
        <v>0.84363006137347563</v>
      </c>
      <c r="F298" s="16">
        <v>2.0311680197501527</v>
      </c>
      <c r="G298" s="16">
        <v>0.67500853815107686</v>
      </c>
      <c r="H298" s="16">
        <v>0.88593268514849277</v>
      </c>
      <c r="I298" s="16">
        <v>3.0003115854611409</v>
      </c>
      <c r="J298" s="16">
        <v>1.4814312999999999</v>
      </c>
      <c r="K298" s="16">
        <v>-605.42265613089501</v>
      </c>
      <c r="L298" s="16">
        <v>0</v>
      </c>
      <c r="M298" s="16">
        <v>18.1354705139012</v>
      </c>
      <c r="N298" s="13">
        <v>943</v>
      </c>
      <c r="O298">
        <v>0</v>
      </c>
      <c r="V298" s="36"/>
    </row>
    <row r="299" spans="1:22" x14ac:dyDescent="0.35">
      <c r="A299" s="12">
        <v>5021</v>
      </c>
      <c r="B299" s="12" t="s">
        <v>293</v>
      </c>
      <c r="C299" s="16">
        <v>1.1135525962457513</v>
      </c>
      <c r="D299" s="16">
        <v>1.0931920757570128</v>
      </c>
      <c r="E299" s="27">
        <v>1.0072854647770382</v>
      </c>
      <c r="F299" s="16">
        <v>1.1158072040877594</v>
      </c>
      <c r="G299" s="16">
        <v>0.7145578530429022</v>
      </c>
      <c r="H299" s="16">
        <v>0.85015758413868248</v>
      </c>
      <c r="I299" s="16">
        <v>1.1920955502103425</v>
      </c>
      <c r="J299" s="16">
        <v>1.06191557</v>
      </c>
      <c r="K299" s="16">
        <v>-306.7389158695014</v>
      </c>
      <c r="L299" s="16">
        <v>60.901273557893894</v>
      </c>
      <c r="M299" s="16">
        <v>-139.45181382246614</v>
      </c>
      <c r="N299" s="13">
        <v>308</v>
      </c>
      <c r="O299">
        <v>61</v>
      </c>
      <c r="V299" s="36"/>
    </row>
    <row r="300" spans="1:22" x14ac:dyDescent="0.35">
      <c r="A300" s="12">
        <v>5022</v>
      </c>
      <c r="B300" s="12" t="s">
        <v>294</v>
      </c>
      <c r="C300" s="16">
        <v>1.3171777592367291</v>
      </c>
      <c r="D300" s="16">
        <v>1.0650272045866016</v>
      </c>
      <c r="E300" s="27">
        <v>0.92116689429193188</v>
      </c>
      <c r="F300" s="16">
        <v>1.4305637196729677</v>
      </c>
      <c r="G300" s="16">
        <v>0.71897601113640563</v>
      </c>
      <c r="H300" s="16">
        <v>1.0131352303542209</v>
      </c>
      <c r="I300" s="16">
        <v>1.7618694638704375</v>
      </c>
      <c r="J300" s="16">
        <v>1.1881055</v>
      </c>
      <c r="K300" s="16">
        <v>-494.32684357650606</v>
      </c>
      <c r="L300" s="16">
        <v>-133.44791197647388</v>
      </c>
      <c r="M300" s="16">
        <v>7.292097019925297</v>
      </c>
      <c r="N300" s="13">
        <v>576</v>
      </c>
      <c r="O300">
        <v>-133</v>
      </c>
      <c r="V300" s="36"/>
    </row>
    <row r="301" spans="1:22" x14ac:dyDescent="0.35">
      <c r="A301" s="12">
        <v>5025</v>
      </c>
      <c r="B301" s="12" t="s">
        <v>295</v>
      </c>
      <c r="C301" s="16">
        <v>1.2282486234592205</v>
      </c>
      <c r="D301" s="16">
        <v>0.91453753931896631</v>
      </c>
      <c r="E301" s="27">
        <v>0.90942084807697421</v>
      </c>
      <c r="F301" s="16">
        <v>1.2071138700727564</v>
      </c>
      <c r="G301" s="16">
        <v>0.83724514024563201</v>
      </c>
      <c r="H301" s="16">
        <v>0.71517531234599618</v>
      </c>
      <c r="I301" s="16">
        <v>1.2320166956663845</v>
      </c>
      <c r="J301" s="16">
        <v>1.0577768000000001</v>
      </c>
      <c r="K301" s="16">
        <v>-149.79189875011488</v>
      </c>
      <c r="L301" s="16">
        <v>-250.47713598062921</v>
      </c>
      <c r="M301" s="16">
        <v>-148.17771435707795</v>
      </c>
      <c r="N301" s="13">
        <v>335</v>
      </c>
      <c r="O301">
        <v>-250</v>
      </c>
      <c r="V301" s="36"/>
    </row>
    <row r="302" spans="1:22" x14ac:dyDescent="0.35">
      <c r="A302" s="12">
        <v>5026</v>
      </c>
      <c r="B302" s="12" t="s">
        <v>296</v>
      </c>
      <c r="C302" s="16">
        <v>1.3389407928660366</v>
      </c>
      <c r="D302" s="16">
        <v>0.99348409253970149</v>
      </c>
      <c r="E302" s="27">
        <v>0.76315325105579035</v>
      </c>
      <c r="F302" s="16">
        <v>1.4175221375781144</v>
      </c>
      <c r="G302" s="16">
        <v>0.62394997827181098</v>
      </c>
      <c r="H302" s="16">
        <v>0.81960329189521741</v>
      </c>
      <c r="I302" s="16">
        <v>1.9071886187586085</v>
      </c>
      <c r="J302" s="16">
        <v>1.1514078999999999</v>
      </c>
      <c r="K302" s="16">
        <v>39.634176606226482</v>
      </c>
      <c r="L302" s="16">
        <v>102.62091033912351</v>
      </c>
      <c r="M302" s="16">
        <v>18.1354705139012</v>
      </c>
      <c r="N302" s="13">
        <v>-833</v>
      </c>
      <c r="O302">
        <v>103</v>
      </c>
      <c r="V302" s="36"/>
    </row>
    <row r="303" spans="1:22" x14ac:dyDescent="0.35">
      <c r="A303" s="12">
        <v>5027</v>
      </c>
      <c r="B303" s="12" t="s">
        <v>297</v>
      </c>
      <c r="C303" s="16">
        <v>1.1977692838047207</v>
      </c>
      <c r="D303" s="16">
        <v>1.1649020333844451</v>
      </c>
      <c r="E303" s="27">
        <v>1.020324559316437</v>
      </c>
      <c r="F303" s="16">
        <v>1.2268080988451013</v>
      </c>
      <c r="G303" s="16">
        <v>0.70851542327261319</v>
      </c>
      <c r="H303" s="16">
        <v>0.88444531442671903</v>
      </c>
      <c r="I303" s="16">
        <v>1.2963665859966937</v>
      </c>
      <c r="J303" s="16">
        <v>1.1274893399999999</v>
      </c>
      <c r="K303" s="16">
        <v>239.95542958767865</v>
      </c>
      <c r="L303" s="16">
        <v>-28.51129950762331</v>
      </c>
      <c r="M303" s="16">
        <v>-13.607977312893524</v>
      </c>
      <c r="N303" s="13">
        <v>-247</v>
      </c>
      <c r="O303">
        <v>-29</v>
      </c>
      <c r="V303" s="36"/>
    </row>
    <row r="304" spans="1:22" x14ac:dyDescent="0.35">
      <c r="A304" s="12">
        <v>5028</v>
      </c>
      <c r="B304" s="12" t="s">
        <v>298</v>
      </c>
      <c r="C304" s="16">
        <v>0.99822887697660678</v>
      </c>
      <c r="D304" s="16">
        <v>1.1044937921330333</v>
      </c>
      <c r="E304" s="27">
        <v>1.0837592405259513</v>
      </c>
      <c r="F304" s="16">
        <v>1.0145403749564468</v>
      </c>
      <c r="G304" s="16">
        <v>0.75769037979768805</v>
      </c>
      <c r="H304" s="16">
        <v>0.91898555740665366</v>
      </c>
      <c r="I304" s="16">
        <v>1.0064987675591057</v>
      </c>
      <c r="J304" s="16">
        <v>1.0192089</v>
      </c>
      <c r="K304" s="16">
        <v>146.2601500299042</v>
      </c>
      <c r="L304" s="16">
        <v>375.2894920895813</v>
      </c>
      <c r="M304" s="16">
        <v>18.1354705139012</v>
      </c>
      <c r="N304" s="13">
        <v>-174</v>
      </c>
      <c r="O304">
        <v>375</v>
      </c>
      <c r="V304" s="36"/>
    </row>
    <row r="305" spans="1:22" x14ac:dyDescent="0.35">
      <c r="A305" s="12">
        <v>5029</v>
      </c>
      <c r="B305" s="12" t="s">
        <v>299</v>
      </c>
      <c r="C305" s="16">
        <v>0.89901108972159682</v>
      </c>
      <c r="D305" s="16">
        <v>1.31959079945978</v>
      </c>
      <c r="E305" s="27">
        <v>1.0876701763887193</v>
      </c>
      <c r="F305" s="16">
        <v>1.0239895824140577</v>
      </c>
      <c r="G305" s="16">
        <v>0.71204692880396969</v>
      </c>
      <c r="H305" s="16">
        <v>0.86940691397449466</v>
      </c>
      <c r="I305" s="16">
        <v>1.1233252020836546</v>
      </c>
      <c r="J305" s="16">
        <v>1.03963308</v>
      </c>
      <c r="K305" s="16">
        <v>-94.955276765561209</v>
      </c>
      <c r="L305" s="16">
        <v>-145.26556405393256</v>
      </c>
      <c r="M305" s="16">
        <v>-76.837918013597331</v>
      </c>
      <c r="N305" s="13">
        <v>-108</v>
      </c>
      <c r="O305">
        <v>-145</v>
      </c>
      <c r="V305" s="36"/>
    </row>
    <row r="306" spans="1:22" x14ac:dyDescent="0.35">
      <c r="A306" s="12">
        <v>5031</v>
      </c>
      <c r="B306" s="12" t="s">
        <v>300</v>
      </c>
      <c r="C306" s="16">
        <v>0.86544828456931377</v>
      </c>
      <c r="D306" s="16">
        <v>1.1689933536512223</v>
      </c>
      <c r="E306" s="27">
        <v>1.1659279935137461</v>
      </c>
      <c r="F306" s="16">
        <v>0.9513037030546313</v>
      </c>
      <c r="G306" s="16">
        <v>0.75295419291021037</v>
      </c>
      <c r="H306" s="16">
        <v>0.80006496698699903</v>
      </c>
      <c r="I306" s="16">
        <v>0.99468777062579261</v>
      </c>
      <c r="J306" s="16">
        <v>0.98933433000000004</v>
      </c>
      <c r="K306" s="16">
        <v>192.26272181184376</v>
      </c>
      <c r="L306" s="16">
        <v>-96.896879837166878</v>
      </c>
      <c r="M306" s="16">
        <v>12.439396736183699</v>
      </c>
      <c r="N306" s="13">
        <v>-241</v>
      </c>
      <c r="O306">
        <v>-97</v>
      </c>
      <c r="V306" s="36"/>
    </row>
    <row r="307" spans="1:22" x14ac:dyDescent="0.35">
      <c r="A307" s="12">
        <v>5032</v>
      </c>
      <c r="B307" s="12" t="s">
        <v>301</v>
      </c>
      <c r="C307" s="16">
        <v>1.2696108682186191</v>
      </c>
      <c r="D307" s="16">
        <v>0.98454884182292535</v>
      </c>
      <c r="E307" s="27">
        <v>0.97861879377800087</v>
      </c>
      <c r="F307" s="16">
        <v>1.2407906318673436</v>
      </c>
      <c r="G307" s="16">
        <v>0.65012353305771797</v>
      </c>
      <c r="H307" s="16">
        <v>0.82593695286422886</v>
      </c>
      <c r="I307" s="16">
        <v>1.3976446882553584</v>
      </c>
      <c r="J307" s="16">
        <v>1.10747748</v>
      </c>
      <c r="K307" s="16">
        <v>284.00761585311977</v>
      </c>
      <c r="L307" s="16">
        <v>140.3022697574057</v>
      </c>
      <c r="M307" s="16">
        <v>-112.63192131014853</v>
      </c>
      <c r="N307" s="13">
        <v>-510</v>
      </c>
      <c r="O307">
        <v>140</v>
      </c>
      <c r="V307" s="36"/>
    </row>
    <row r="308" spans="1:22" x14ac:dyDescent="0.35">
      <c r="A308" s="12">
        <v>5033</v>
      </c>
      <c r="B308" s="12" t="s">
        <v>302</v>
      </c>
      <c r="C308" s="16">
        <v>1.6859476065146675</v>
      </c>
      <c r="D308" s="16">
        <v>1.2274049470570199</v>
      </c>
      <c r="E308" s="27">
        <v>0.83344569976099236</v>
      </c>
      <c r="F308" s="16">
        <v>1.983065700633776</v>
      </c>
      <c r="G308" s="16">
        <v>0.63970895345032885</v>
      </c>
      <c r="H308" s="16">
        <v>0.88667818472350213</v>
      </c>
      <c r="I308" s="16">
        <v>3.483297883417765</v>
      </c>
      <c r="J308" s="16">
        <v>1.5087787500000001</v>
      </c>
      <c r="K308" s="16">
        <v>-966.30982680865429</v>
      </c>
      <c r="L308" s="16">
        <v>0</v>
      </c>
      <c r="M308" s="16">
        <v>18.1354705139012</v>
      </c>
      <c r="N308" s="13">
        <v>-281</v>
      </c>
      <c r="O308">
        <v>0</v>
      </c>
      <c r="V308" s="36"/>
    </row>
    <row r="309" spans="1:22" x14ac:dyDescent="0.35">
      <c r="A309" s="12">
        <v>5034</v>
      </c>
      <c r="B309" s="12" t="s">
        <v>303</v>
      </c>
      <c r="C309" s="16">
        <v>1.3117943652261641</v>
      </c>
      <c r="D309" s="16">
        <v>1.0719046604044742</v>
      </c>
      <c r="E309" s="27">
        <v>0.84324770315417164</v>
      </c>
      <c r="F309" s="16">
        <v>1.3303934218073192</v>
      </c>
      <c r="G309" s="16">
        <v>0.87001450377782852</v>
      </c>
      <c r="H309" s="16">
        <v>1.1581131365326793</v>
      </c>
      <c r="I309" s="16">
        <v>1.6920274759186005</v>
      </c>
      <c r="J309" s="16">
        <v>1.17921539</v>
      </c>
      <c r="K309" s="16">
        <v>-269.44523444296857</v>
      </c>
      <c r="L309" s="16">
        <v>99.340533475968158</v>
      </c>
      <c r="M309" s="16">
        <v>18.1354705139012</v>
      </c>
      <c r="N309" s="13">
        <v>33</v>
      </c>
      <c r="O309">
        <v>99</v>
      </c>
      <c r="V309" s="36"/>
    </row>
    <row r="310" spans="1:22" x14ac:dyDescent="0.35">
      <c r="A310" s="12">
        <v>5035</v>
      </c>
      <c r="B310" s="12" t="s">
        <v>304</v>
      </c>
      <c r="C310" s="16">
        <v>0.98886170880093882</v>
      </c>
      <c r="D310" s="16">
        <v>1.0823164929394231</v>
      </c>
      <c r="E310" s="27">
        <v>0.96385739640957324</v>
      </c>
      <c r="F310" s="16">
        <v>1.0115073400316703</v>
      </c>
      <c r="G310" s="16">
        <v>0.85235290364509886</v>
      </c>
      <c r="H310" s="16">
        <v>0.93792086101804628</v>
      </c>
      <c r="I310" s="16">
        <v>0.970019652421231</v>
      </c>
      <c r="J310" s="16">
        <v>0.99584251999999995</v>
      </c>
      <c r="K310" s="16">
        <v>43.889839894915902</v>
      </c>
      <c r="L310" s="16">
        <v>-92.182564380819855</v>
      </c>
      <c r="M310" s="16">
        <v>18.1354705139012</v>
      </c>
      <c r="N310" s="13">
        <v>-645</v>
      </c>
      <c r="O310">
        <v>-92</v>
      </c>
      <c r="V310" s="36"/>
    </row>
    <row r="311" spans="1:22" x14ac:dyDescent="0.35">
      <c r="A311" s="12">
        <v>5036</v>
      </c>
      <c r="B311" s="12" t="s">
        <v>305</v>
      </c>
      <c r="C311" s="16">
        <v>1.2216643851869005</v>
      </c>
      <c r="D311" s="16">
        <v>1.0517234744328876</v>
      </c>
      <c r="E311" s="27">
        <v>0.95820372292987821</v>
      </c>
      <c r="F311" s="16">
        <v>1.264923945977644</v>
      </c>
      <c r="G311" s="16">
        <v>0.71779473298777441</v>
      </c>
      <c r="H311" s="16">
        <v>0.93160500412939562</v>
      </c>
      <c r="I311" s="16">
        <v>1.6679650650551214</v>
      </c>
      <c r="J311" s="16">
        <v>1.1348019899999999</v>
      </c>
      <c r="K311" s="16">
        <v>-120.34192238049717</v>
      </c>
      <c r="L311" s="16">
        <v>361.37161959189791</v>
      </c>
      <c r="M311" s="16">
        <v>-351.50399817680085</v>
      </c>
      <c r="N311" s="13">
        <v>720</v>
      </c>
      <c r="O311">
        <v>361</v>
      </c>
      <c r="V311" s="36"/>
    </row>
    <row r="312" spans="1:22" x14ac:dyDescent="0.35">
      <c r="A312" s="12">
        <v>5037</v>
      </c>
      <c r="B312" s="12" t="s">
        <v>306</v>
      </c>
      <c r="C312" s="16">
        <v>1.0480248414180988</v>
      </c>
      <c r="D312" s="16">
        <v>1.0355334243638787</v>
      </c>
      <c r="E312" s="27">
        <v>1.021119538384913</v>
      </c>
      <c r="F312" s="16">
        <v>1.0375356798711182</v>
      </c>
      <c r="G312" s="16">
        <v>0.79347652175213113</v>
      </c>
      <c r="H312" s="16">
        <v>0.83907095383945052</v>
      </c>
      <c r="I312" s="16">
        <v>1.0062089076629386</v>
      </c>
      <c r="J312" s="16">
        <v>1.01177484</v>
      </c>
      <c r="K312" s="16">
        <v>115.55602952995267</v>
      </c>
      <c r="L312" s="16">
        <v>233.26877282084615</v>
      </c>
      <c r="M312" s="16">
        <v>18.1354705139012</v>
      </c>
      <c r="N312" s="13">
        <v>-1155</v>
      </c>
      <c r="O312">
        <v>233</v>
      </c>
      <c r="V312" s="36"/>
    </row>
    <row r="313" spans="1:22" x14ac:dyDescent="0.35">
      <c r="A313" s="12">
        <v>5038</v>
      </c>
      <c r="B313" s="12" t="s">
        <v>307</v>
      </c>
      <c r="C313" s="16">
        <v>1.07888115135593</v>
      </c>
      <c r="D313" s="16">
        <v>0.9702513582775798</v>
      </c>
      <c r="E313" s="27">
        <v>0.94885850940603955</v>
      </c>
      <c r="F313" s="16">
        <v>1.06028987453646</v>
      </c>
      <c r="G313" s="16">
        <v>0.81318099221050733</v>
      </c>
      <c r="H313" s="16">
        <v>0.96019824040422497</v>
      </c>
      <c r="I313" s="16">
        <v>1.0401726326040115</v>
      </c>
      <c r="J313" s="16">
        <v>1.00670913</v>
      </c>
      <c r="K313" s="16">
        <v>174.76937522959793</v>
      </c>
      <c r="L313" s="16">
        <v>67.894454261111704</v>
      </c>
      <c r="M313" s="16">
        <v>18.1354705139012</v>
      </c>
      <c r="N313" s="13">
        <v>-116</v>
      </c>
      <c r="O313">
        <v>68</v>
      </c>
      <c r="V313" s="36"/>
    </row>
    <row r="314" spans="1:22" x14ac:dyDescent="0.35">
      <c r="A314" s="12">
        <v>5041</v>
      </c>
      <c r="B314" s="12" t="s">
        <v>308</v>
      </c>
      <c r="C314" s="16">
        <v>1.4146280299589016</v>
      </c>
      <c r="D314" s="16">
        <v>1.0814736007929082</v>
      </c>
      <c r="E314" s="27">
        <v>0.97529649731645363</v>
      </c>
      <c r="F314" s="16">
        <v>1.3949480580739686</v>
      </c>
      <c r="G314" s="16">
        <v>0.65539347086846178</v>
      </c>
      <c r="H314" s="16">
        <v>0.91803213865136901</v>
      </c>
      <c r="I314" s="16">
        <v>1.9703100811558578</v>
      </c>
      <c r="J314" s="16">
        <v>1.24169657</v>
      </c>
      <c r="K314" s="16">
        <v>985.11220898328884</v>
      </c>
      <c r="L314" s="16">
        <v>14.090537832217111</v>
      </c>
      <c r="M314" s="16">
        <v>18.1354705139012</v>
      </c>
      <c r="N314" s="13">
        <v>-3186</v>
      </c>
      <c r="O314">
        <v>14</v>
      </c>
      <c r="V314" s="36"/>
    </row>
    <row r="315" spans="1:22" x14ac:dyDescent="0.35">
      <c r="A315" s="12">
        <v>5042</v>
      </c>
      <c r="B315" s="12" t="s">
        <v>309</v>
      </c>
      <c r="C315" s="16">
        <v>1.6937564810712529</v>
      </c>
      <c r="D315" s="16">
        <v>1.2906247222799943</v>
      </c>
      <c r="E315" s="27">
        <v>0.72183649001102945</v>
      </c>
      <c r="F315" s="16">
        <v>1.917914155078277</v>
      </c>
      <c r="G315" s="16">
        <v>0.65517414674107521</v>
      </c>
      <c r="H315" s="16">
        <v>0.81626659250570388</v>
      </c>
      <c r="I315" s="16">
        <v>2.4631931470237172</v>
      </c>
      <c r="J315" s="16">
        <v>1.4208532899999999</v>
      </c>
      <c r="K315" s="16">
        <v>1776.027518119145</v>
      </c>
      <c r="L315" s="16">
        <v>65.636833717814795</v>
      </c>
      <c r="M315" s="16">
        <v>18.1354705139012</v>
      </c>
      <c r="N315" s="13">
        <v>-2239</v>
      </c>
      <c r="O315">
        <v>66</v>
      </c>
      <c r="V315" s="36"/>
    </row>
    <row r="316" spans="1:22" x14ac:dyDescent="0.35">
      <c r="A316" s="12">
        <v>5043</v>
      </c>
      <c r="B316" s="12" t="s">
        <v>310</v>
      </c>
      <c r="C316" s="16">
        <v>1.8909705652873265</v>
      </c>
      <c r="D316" s="16">
        <v>1.8178760515966934</v>
      </c>
      <c r="E316" s="27">
        <v>0.69204305866106075</v>
      </c>
      <c r="F316" s="16">
        <v>2.7586200386105393</v>
      </c>
      <c r="G316" s="16">
        <v>0.8073082307607542</v>
      </c>
      <c r="H316" s="16">
        <v>0.92535252300889836</v>
      </c>
      <c r="I316" s="16">
        <v>5.4538752332311775</v>
      </c>
      <c r="J316" s="16">
        <v>1.9198441900000001</v>
      </c>
      <c r="K316" s="16">
        <v>-1248.3249123968001</v>
      </c>
      <c r="L316" s="16">
        <v>0</v>
      </c>
      <c r="M316" s="16">
        <v>18.1354705139012</v>
      </c>
      <c r="N316" s="13">
        <v>2548</v>
      </c>
      <c r="O316">
        <v>0</v>
      </c>
      <c r="V316" s="36"/>
    </row>
    <row r="317" spans="1:22" x14ac:dyDescent="0.35">
      <c r="A317" s="12">
        <v>5044</v>
      </c>
      <c r="B317" s="12" t="s">
        <v>311</v>
      </c>
      <c r="C317" s="16">
        <v>1.8111311581222578</v>
      </c>
      <c r="D317" s="16">
        <v>1.5108237124725659</v>
      </c>
      <c r="E317" s="27">
        <v>0.73292427679928607</v>
      </c>
      <c r="F317" s="16">
        <v>2.1086212516963516</v>
      </c>
      <c r="G317" s="16">
        <v>0.83858647105705875</v>
      </c>
      <c r="H317" s="16">
        <v>1.1379598072230521</v>
      </c>
      <c r="I317" s="16">
        <v>3.2096056957100529</v>
      </c>
      <c r="J317" s="16">
        <v>1.6134892300000001</v>
      </c>
      <c r="K317" s="16">
        <v>1253.8188585698076</v>
      </c>
      <c r="L317" s="16">
        <v>0</v>
      </c>
      <c r="M317" s="16">
        <v>18.1354705139012</v>
      </c>
      <c r="N317" s="13">
        <v>-2221</v>
      </c>
      <c r="O317">
        <v>0</v>
      </c>
      <c r="V317" s="36"/>
    </row>
    <row r="318" spans="1:22" x14ac:dyDescent="0.35">
      <c r="A318" s="12">
        <v>5045</v>
      </c>
      <c r="B318" s="12" t="s">
        <v>312</v>
      </c>
      <c r="C318" s="16">
        <v>1.3823532972726498</v>
      </c>
      <c r="D318" s="16">
        <v>1.2288596599774535</v>
      </c>
      <c r="E318" s="27">
        <v>0.87235329718011967</v>
      </c>
      <c r="F318" s="16">
        <v>1.3495374814200332</v>
      </c>
      <c r="G318" s="16">
        <v>0.91220994536718358</v>
      </c>
      <c r="H318" s="16">
        <v>1.0804433160797235</v>
      </c>
      <c r="I318" s="16">
        <v>1.7421249991938563</v>
      </c>
      <c r="J318" s="16">
        <v>1.2506312900000001</v>
      </c>
      <c r="K318" s="16">
        <v>298.06159665606117</v>
      </c>
      <c r="L318" s="16">
        <v>-57.473957565881079</v>
      </c>
      <c r="M318" s="16">
        <v>-175.87494615276546</v>
      </c>
      <c r="N318" s="13">
        <v>-650</v>
      </c>
      <c r="O318">
        <v>-57</v>
      </c>
      <c r="V318" s="36"/>
    </row>
    <row r="319" spans="1:22" x14ac:dyDescent="0.35">
      <c r="A319" s="12">
        <v>5046</v>
      </c>
      <c r="B319" s="12" t="s">
        <v>313</v>
      </c>
      <c r="C319" s="16">
        <v>1.5021044110892146</v>
      </c>
      <c r="D319" s="16">
        <v>1.347370188071993</v>
      </c>
      <c r="E319" s="27">
        <v>0.80210734667167694</v>
      </c>
      <c r="F319" s="16">
        <v>1.6617155918962254</v>
      </c>
      <c r="G319" s="16">
        <v>0.65232458369815305</v>
      </c>
      <c r="H319" s="16">
        <v>0.71136579810665856</v>
      </c>
      <c r="I319" s="16">
        <v>2.5156912462801575</v>
      </c>
      <c r="J319" s="16">
        <v>1.36102838</v>
      </c>
      <c r="K319" s="16">
        <v>1979.4482680386143</v>
      </c>
      <c r="L319" s="16">
        <v>-17.075642138735816</v>
      </c>
      <c r="M319" s="16">
        <v>18.1354705139012</v>
      </c>
      <c r="N319" s="13">
        <v>-3633</v>
      </c>
      <c r="O319">
        <v>-17</v>
      </c>
      <c r="V319" s="36"/>
    </row>
    <row r="320" spans="1:22" x14ac:dyDescent="0.35">
      <c r="A320" s="12">
        <v>5047</v>
      </c>
      <c r="B320" s="12" t="s">
        <v>314</v>
      </c>
      <c r="C320" s="16">
        <v>1.1059971999676472</v>
      </c>
      <c r="D320" s="16">
        <v>1.3536394617021679</v>
      </c>
      <c r="E320" s="27">
        <v>1.0200263366524192</v>
      </c>
      <c r="F320" s="16">
        <v>1.2244488969487337</v>
      </c>
      <c r="G320" s="16">
        <v>0.67725807872601784</v>
      </c>
      <c r="H320" s="16">
        <v>0.89440502533429789</v>
      </c>
      <c r="I320" s="16">
        <v>1.4253903208578005</v>
      </c>
      <c r="J320" s="16">
        <v>1.1472824100000001</v>
      </c>
      <c r="K320" s="16">
        <v>85.787867613021632</v>
      </c>
      <c r="L320" s="16">
        <v>46.494174301320207</v>
      </c>
      <c r="M320" s="16">
        <v>-221.76156938313869</v>
      </c>
      <c r="N320" s="13">
        <v>379</v>
      </c>
      <c r="O320">
        <v>46</v>
      </c>
      <c r="V320" s="36"/>
    </row>
    <row r="321" spans="1:22" x14ac:dyDescent="0.35">
      <c r="A321" s="12">
        <v>5049</v>
      </c>
      <c r="B321" s="12" t="s">
        <v>315</v>
      </c>
      <c r="C321" s="16">
        <v>1.4511672909789786</v>
      </c>
      <c r="D321" s="16">
        <v>1.0647833221773919</v>
      </c>
      <c r="E321" s="27">
        <v>1.0255190857963683</v>
      </c>
      <c r="F321" s="16">
        <v>1.7521996118682901</v>
      </c>
      <c r="G321" s="16">
        <v>0.74248412988880119</v>
      </c>
      <c r="H321" s="16">
        <v>0.91939169440724278</v>
      </c>
      <c r="I321" s="16">
        <v>2.6752932794264823</v>
      </c>
      <c r="J321" s="16">
        <v>1.3445035599999999</v>
      </c>
      <c r="K321" s="16">
        <v>515.36224637613964</v>
      </c>
      <c r="L321" s="16">
        <v>326.72859654175886</v>
      </c>
      <c r="M321" s="16">
        <v>18.1354705139012</v>
      </c>
      <c r="N321" s="13">
        <v>-738</v>
      </c>
      <c r="O321">
        <v>327</v>
      </c>
      <c r="V321" s="36"/>
    </row>
    <row r="322" spans="1:22" x14ac:dyDescent="0.35">
      <c r="A322" s="12">
        <v>5052</v>
      </c>
      <c r="B322" s="12" t="s">
        <v>316</v>
      </c>
      <c r="C322" s="16">
        <v>1.676183694002763</v>
      </c>
      <c r="D322" s="16">
        <v>1.415541455805251</v>
      </c>
      <c r="E322" s="27">
        <v>0.86796604131799204</v>
      </c>
      <c r="F322" s="16">
        <v>2.1800536098632399</v>
      </c>
      <c r="G322" s="16">
        <v>0.60495781100564994</v>
      </c>
      <c r="H322" s="16">
        <v>0.92431110177058029</v>
      </c>
      <c r="I322" s="16">
        <v>4.2039038204753787</v>
      </c>
      <c r="J322" s="16">
        <v>1.6246202300000001</v>
      </c>
      <c r="K322" s="16">
        <v>-743.30169988603063</v>
      </c>
      <c r="L322" s="16">
        <v>398.80019592421462</v>
      </c>
      <c r="M322" s="16">
        <v>18.1354705139012</v>
      </c>
      <c r="N322" s="13">
        <v>54</v>
      </c>
      <c r="O322">
        <v>399</v>
      </c>
      <c r="V322" s="36"/>
    </row>
    <row r="323" spans="1:22" x14ac:dyDescent="0.35">
      <c r="A323" s="12">
        <v>5053</v>
      </c>
      <c r="B323" s="12" t="s">
        <v>317</v>
      </c>
      <c r="C323" s="16">
        <v>1.0987425375537003</v>
      </c>
      <c r="D323" s="16">
        <v>1.1043532160876683</v>
      </c>
      <c r="E323" s="27">
        <v>0.97181337881914942</v>
      </c>
      <c r="F323" s="16">
        <v>1.1711846926355789</v>
      </c>
      <c r="G323" s="16">
        <v>0.66263899630072065</v>
      </c>
      <c r="H323" s="16">
        <v>0.80335243201024631</v>
      </c>
      <c r="I323" s="16">
        <v>1.2195879296054999</v>
      </c>
      <c r="J323" s="16">
        <v>1.0542823800000001</v>
      </c>
      <c r="K323" s="16">
        <v>272.6310709936451</v>
      </c>
      <c r="L323" s="16">
        <v>22.995276996147147</v>
      </c>
      <c r="M323" s="16">
        <v>-87.633760255329577</v>
      </c>
      <c r="N323" s="13">
        <v>-870</v>
      </c>
      <c r="O323">
        <v>23</v>
      </c>
      <c r="V323" s="36"/>
    </row>
    <row r="324" spans="1:22" x14ac:dyDescent="0.35">
      <c r="A324" s="12">
        <v>5054</v>
      </c>
      <c r="B324" s="12" t="s">
        <v>318</v>
      </c>
      <c r="C324" s="16">
        <v>1.2074634862271498</v>
      </c>
      <c r="D324" s="16">
        <v>1.079002372346519</v>
      </c>
      <c r="E324" s="27">
        <v>0.82507259575834135</v>
      </c>
      <c r="F324" s="16">
        <v>1.1857380282970471</v>
      </c>
      <c r="G324" s="16">
        <v>0.68925859016453139</v>
      </c>
      <c r="H324" s="16">
        <v>0.93730572296491532</v>
      </c>
      <c r="I324" s="16">
        <v>1.1346617619935877</v>
      </c>
      <c r="J324" s="16">
        <v>1.06571836</v>
      </c>
      <c r="K324" s="16">
        <v>212.62586181466102</v>
      </c>
      <c r="L324" s="16">
        <v>204.91537492193308</v>
      </c>
      <c r="M324" s="16">
        <v>18.1354705139012</v>
      </c>
      <c r="N324" s="13">
        <v>-850</v>
      </c>
      <c r="O324">
        <v>205</v>
      </c>
      <c r="V324" s="36"/>
    </row>
    <row r="325" spans="1:22" x14ac:dyDescent="0.35">
      <c r="A325" s="12">
        <v>5055</v>
      </c>
      <c r="B325" s="12" t="s">
        <v>319</v>
      </c>
      <c r="C325" s="16">
        <v>1.2554313379972568</v>
      </c>
      <c r="D325" s="16">
        <v>1.1045661420696398</v>
      </c>
      <c r="E325" s="27">
        <v>0.83491837896221877</v>
      </c>
      <c r="F325" s="16">
        <v>1.3137918988052426</v>
      </c>
      <c r="G325" s="16">
        <v>0.70435719684041165</v>
      </c>
      <c r="H325" s="16">
        <v>0.89721372440896396</v>
      </c>
      <c r="I325" s="16">
        <v>1.2590086975976718</v>
      </c>
      <c r="J325" s="16">
        <v>1.10818002</v>
      </c>
      <c r="K325" s="16">
        <v>-108.84538061855406</v>
      </c>
      <c r="L325" s="16">
        <v>-97.567315971570949</v>
      </c>
      <c r="M325" s="16">
        <v>18.1354705139012</v>
      </c>
      <c r="N325" s="13">
        <v>-502</v>
      </c>
      <c r="O325">
        <v>-98</v>
      </c>
      <c r="V325" s="36"/>
    </row>
    <row r="326" spans="1:22" x14ac:dyDescent="0.35">
      <c r="A326" s="12">
        <v>5056</v>
      </c>
      <c r="B326" s="12" t="s">
        <v>320</v>
      </c>
      <c r="C326" s="16">
        <v>1.1372946933318739</v>
      </c>
      <c r="D326" s="16">
        <v>0.99189532688875481</v>
      </c>
      <c r="E326" s="27">
        <v>1.038195952472885</v>
      </c>
      <c r="F326" s="16">
        <v>1.2184471563220149</v>
      </c>
      <c r="G326" s="16">
        <v>0.87215478492229315</v>
      </c>
      <c r="H326" s="16">
        <v>0.99196353956702499</v>
      </c>
      <c r="I326" s="16">
        <v>1.2524065167572949</v>
      </c>
      <c r="J326" s="16">
        <v>1.0790954699999999</v>
      </c>
      <c r="K326" s="16">
        <v>-60.432031438438379</v>
      </c>
      <c r="L326" s="16">
        <v>237.4568017365456</v>
      </c>
      <c r="M326" s="16">
        <v>18.1354705139012</v>
      </c>
      <c r="N326" s="13">
        <v>623</v>
      </c>
      <c r="O326">
        <v>237</v>
      </c>
      <c r="V326" s="36"/>
    </row>
    <row r="327" spans="1:22" x14ac:dyDescent="0.35">
      <c r="A327" s="12">
        <v>5057</v>
      </c>
      <c r="B327" s="12" t="s">
        <v>321</v>
      </c>
      <c r="C327" s="16">
        <v>1.1417401765614201</v>
      </c>
      <c r="D327" s="16">
        <v>1.0368985704952876</v>
      </c>
      <c r="E327" s="27">
        <v>0.98896861845051476</v>
      </c>
      <c r="F327" s="16">
        <v>1.0927242778211412</v>
      </c>
      <c r="G327" s="16">
        <v>0.74617802643615183</v>
      </c>
      <c r="H327" s="16">
        <v>0.96628048769694375</v>
      </c>
      <c r="I327" s="16">
        <v>1.0951397138835839</v>
      </c>
      <c r="J327" s="16">
        <v>1.05346429</v>
      </c>
      <c r="K327" s="16">
        <v>-296.20453511914104</v>
      </c>
      <c r="L327" s="16">
        <v>-118.49897368015426</v>
      </c>
      <c r="M327" s="16">
        <v>4.2320327460695655</v>
      </c>
      <c r="N327" s="13">
        <v>-214</v>
      </c>
      <c r="O327">
        <v>-118</v>
      </c>
      <c r="V327" s="36"/>
    </row>
    <row r="328" spans="1:22" x14ac:dyDescent="0.35">
      <c r="A328" s="12">
        <v>5058</v>
      </c>
      <c r="B328" s="12" t="s">
        <v>322</v>
      </c>
      <c r="C328" s="16">
        <v>1.3427697414042656</v>
      </c>
      <c r="D328" s="16">
        <v>1.0470649639250946</v>
      </c>
      <c r="E328" s="27">
        <v>1.0382618232196903</v>
      </c>
      <c r="F328" s="16">
        <v>1.3903326761467278</v>
      </c>
      <c r="G328" s="16">
        <v>0.63825580211188604</v>
      </c>
      <c r="H328" s="16">
        <v>0.8488864658559323</v>
      </c>
      <c r="I328" s="16">
        <v>1.3738062885881339</v>
      </c>
      <c r="J328" s="16">
        <v>1.16558176</v>
      </c>
      <c r="K328" s="16">
        <v>266.80146770869942</v>
      </c>
      <c r="L328" s="16">
        <v>-19.21394799509396</v>
      </c>
      <c r="M328" s="16">
        <v>18.1354705139012</v>
      </c>
      <c r="N328" s="13">
        <v>-746</v>
      </c>
      <c r="O328">
        <v>-19</v>
      </c>
      <c r="V328" s="36"/>
    </row>
    <row r="329" spans="1:22" x14ac:dyDescent="0.35">
      <c r="A329" s="12">
        <v>5059</v>
      </c>
      <c r="B329" s="12" t="s">
        <v>323</v>
      </c>
      <c r="C329" s="16">
        <v>1.1119599422983275</v>
      </c>
      <c r="D329" s="16">
        <v>1.0417775995377776</v>
      </c>
      <c r="E329" s="27">
        <v>0.91144355940219246</v>
      </c>
      <c r="F329" s="16">
        <v>1.0720772538966226</v>
      </c>
      <c r="G329" s="16">
        <v>0.8280073464350638</v>
      </c>
      <c r="H329" s="16">
        <v>1.0184809812059015</v>
      </c>
      <c r="I329" s="16">
        <v>1.0112030474094491</v>
      </c>
      <c r="J329" s="16">
        <v>1.03122592</v>
      </c>
      <c r="K329" s="16">
        <v>49.440268974062555</v>
      </c>
      <c r="L329" s="16">
        <v>-35.057672672724024</v>
      </c>
      <c r="M329" s="16">
        <v>18.1354705139012</v>
      </c>
      <c r="N329" s="13">
        <v>-367</v>
      </c>
      <c r="O329">
        <v>-35</v>
      </c>
      <c r="V329" s="36"/>
    </row>
    <row r="330" spans="1:22" x14ac:dyDescent="0.35">
      <c r="A330" s="12">
        <v>5060</v>
      </c>
      <c r="B330" s="12" t="s">
        <v>324</v>
      </c>
      <c r="C330" s="16">
        <v>1.093113492800776</v>
      </c>
      <c r="D330" s="16">
        <v>1.1232397284550684</v>
      </c>
      <c r="E330" s="27">
        <v>1.0853096705895686</v>
      </c>
      <c r="F330" s="16">
        <v>1.1115400149474293</v>
      </c>
      <c r="G330" s="16">
        <v>0.81826168800120169</v>
      </c>
      <c r="H330" s="16">
        <v>1.0043021939854282</v>
      </c>
      <c r="I330" s="16">
        <v>1.096670400394355</v>
      </c>
      <c r="J330" s="16">
        <v>1.0787900399999999</v>
      </c>
      <c r="K330" s="16">
        <v>194.83306768537111</v>
      </c>
      <c r="L330" s="16">
        <v>793.75128777308657</v>
      </c>
      <c r="M330" s="16">
        <v>18.1354705139012</v>
      </c>
      <c r="N330" s="13">
        <v>-255</v>
      </c>
      <c r="O330">
        <v>794</v>
      </c>
      <c r="V330" s="36"/>
    </row>
    <row r="331" spans="1:22" x14ac:dyDescent="0.35">
      <c r="A331" s="12">
        <v>5061</v>
      </c>
      <c r="B331" s="12" t="s">
        <v>325</v>
      </c>
      <c r="C331" s="16">
        <v>1.359590383251418</v>
      </c>
      <c r="D331" s="16">
        <v>1.0921163133492093</v>
      </c>
      <c r="E331" s="27">
        <v>0.85341005040960038</v>
      </c>
      <c r="F331" s="16">
        <v>1.4125181884505351</v>
      </c>
      <c r="G331" s="16">
        <v>0.58560857374886444</v>
      </c>
      <c r="H331" s="16">
        <v>0.73043501414232714</v>
      </c>
      <c r="I331" s="16">
        <v>1.9192854722838888</v>
      </c>
      <c r="J331" s="16">
        <v>1.19047467</v>
      </c>
      <c r="K331" s="16">
        <v>-141.15221802397664</v>
      </c>
      <c r="L331" s="16">
        <v>207.68922207944439</v>
      </c>
      <c r="M331" s="16">
        <v>-147.93867880047159</v>
      </c>
      <c r="N331" s="13">
        <v>146</v>
      </c>
      <c r="O331">
        <v>208</v>
      </c>
      <c r="V331" s="36"/>
    </row>
    <row r="332" spans="1:22" x14ac:dyDescent="0.35">
      <c r="A332" s="12">
        <v>5501</v>
      </c>
      <c r="B332" s="12" t="s">
        <v>326</v>
      </c>
      <c r="C332" s="16">
        <v>0.85794900625953485</v>
      </c>
      <c r="D332" s="16">
        <v>0.92232134988080472</v>
      </c>
      <c r="E332" s="27">
        <v>0.99959252527150289</v>
      </c>
      <c r="F332" s="16">
        <v>0.91529248372710914</v>
      </c>
      <c r="G332" s="16">
        <v>0.92668855294546593</v>
      </c>
      <c r="H332" s="16">
        <v>0.84397677111432989</v>
      </c>
      <c r="I332" s="16">
        <v>0.884871443999251</v>
      </c>
      <c r="J332" s="16">
        <v>0.90497837000000003</v>
      </c>
      <c r="K332" s="16">
        <v>-214.97177780979075</v>
      </c>
      <c r="L332" s="16">
        <v>-102.80349447061241</v>
      </c>
      <c r="M332" s="16">
        <v>18.1354705139012</v>
      </c>
      <c r="N332" s="13">
        <v>-5</v>
      </c>
      <c r="O332">
        <v>-103</v>
      </c>
      <c r="V332" s="36"/>
    </row>
    <row r="333" spans="1:22" x14ac:dyDescent="0.35">
      <c r="A333" s="12">
        <v>5503</v>
      </c>
      <c r="B333" s="12" t="s">
        <v>327</v>
      </c>
      <c r="C333" s="16">
        <v>1.067815883850598</v>
      </c>
      <c r="D333" s="16">
        <v>0.9370669681864765</v>
      </c>
      <c r="E333" s="27">
        <v>0.96447999581068866</v>
      </c>
      <c r="F333" s="16">
        <v>1.0229459550372657</v>
      </c>
      <c r="G333" s="16">
        <v>0.89164823239436997</v>
      </c>
      <c r="H333" s="16">
        <v>0.91118322950729769</v>
      </c>
      <c r="I333" s="16">
        <v>0.94283803946109968</v>
      </c>
      <c r="J333" s="16">
        <v>0.99031681000000005</v>
      </c>
      <c r="K333" s="16">
        <v>-62.185360762949031</v>
      </c>
      <c r="L333" s="16">
        <v>-134.31531387208577</v>
      </c>
      <c r="M333" s="16">
        <v>18.1354705139012</v>
      </c>
      <c r="N333" s="13">
        <v>-421</v>
      </c>
      <c r="O333">
        <v>-134</v>
      </c>
      <c r="V333" s="36"/>
    </row>
    <row r="334" spans="1:22" x14ac:dyDescent="0.35">
      <c r="A334" s="12">
        <v>5510</v>
      </c>
      <c r="B334" s="12" t="s">
        <v>328</v>
      </c>
      <c r="C334" s="16">
        <v>1.3500680752137852</v>
      </c>
      <c r="D334" s="16">
        <v>1.0284024552009581</v>
      </c>
      <c r="E334" s="27">
        <v>0.88366458421103988</v>
      </c>
      <c r="F334" s="16">
        <v>1.3301113385507253</v>
      </c>
      <c r="G334" s="16">
        <v>0.89598652865981498</v>
      </c>
      <c r="H334" s="16">
        <v>1.1198458633903525</v>
      </c>
      <c r="I334" s="16">
        <v>1.5715135455671105</v>
      </c>
      <c r="J334" s="16">
        <v>1.17948125</v>
      </c>
      <c r="K334" s="16">
        <v>1608.789751823359</v>
      </c>
      <c r="L334" s="16">
        <v>46.180875180099825</v>
      </c>
      <c r="M334" s="16">
        <v>-222.84526503776254</v>
      </c>
      <c r="N334" s="13">
        <v>-992</v>
      </c>
      <c r="O334">
        <v>46</v>
      </c>
      <c r="V334" s="36"/>
    </row>
    <row r="335" spans="1:22" x14ac:dyDescent="0.35">
      <c r="A335" s="12">
        <v>5512</v>
      </c>
      <c r="B335" s="12" t="s">
        <v>329</v>
      </c>
      <c r="C335" s="16">
        <v>1.3684471055181333</v>
      </c>
      <c r="D335" s="16">
        <v>1.0119326284073669</v>
      </c>
      <c r="E335" s="27">
        <v>0.80692308678800773</v>
      </c>
      <c r="F335" s="16">
        <v>1.3624644628595368</v>
      </c>
      <c r="G335" s="16">
        <v>0.66359111050727149</v>
      </c>
      <c r="H335" s="16">
        <v>0.88088016596756602</v>
      </c>
      <c r="I335" s="16">
        <v>1.3507899973598512</v>
      </c>
      <c r="J335" s="16">
        <v>1.12989107</v>
      </c>
      <c r="K335" s="16">
        <v>131.03517366264532</v>
      </c>
      <c r="L335" s="16">
        <v>-220.94257774712173</v>
      </c>
      <c r="M335" s="16">
        <v>18.1354705139012</v>
      </c>
      <c r="N335" s="13">
        <v>-1314</v>
      </c>
      <c r="O335">
        <v>-221</v>
      </c>
      <c r="V335" s="36"/>
    </row>
    <row r="336" spans="1:22" x14ac:dyDescent="0.35">
      <c r="A336" s="12">
        <v>5514</v>
      </c>
      <c r="B336" s="12" t="s">
        <v>330</v>
      </c>
      <c r="C336" s="16">
        <v>1.779530996190307</v>
      </c>
      <c r="D336" s="16">
        <v>0.95253995779846656</v>
      </c>
      <c r="E336" s="27">
        <v>0.46032075325404459</v>
      </c>
      <c r="F336" s="16">
        <v>1.6664354822502538</v>
      </c>
      <c r="G336" s="16">
        <v>0.91446299891254568</v>
      </c>
      <c r="H336" s="16">
        <v>1.0932198846818126</v>
      </c>
      <c r="I336" s="16">
        <v>2.3844883151515455</v>
      </c>
      <c r="J336" s="16">
        <v>1.33719798</v>
      </c>
      <c r="K336" s="16">
        <v>426.61114360965007</v>
      </c>
      <c r="L336" s="16">
        <v>-103.24415800146532</v>
      </c>
      <c r="M336" s="16">
        <v>18.1354705139012</v>
      </c>
      <c r="N336" s="13">
        <v>-970</v>
      </c>
      <c r="O336">
        <v>-103</v>
      </c>
      <c r="V336" s="36"/>
    </row>
    <row r="337" spans="1:22" x14ac:dyDescent="0.35">
      <c r="A337" s="12">
        <v>5516</v>
      </c>
      <c r="B337" s="12" t="s">
        <v>331</v>
      </c>
      <c r="C337" s="16">
        <v>1.6355046962033011</v>
      </c>
      <c r="D337" s="16">
        <v>1.2543768841247513</v>
      </c>
      <c r="E337" s="27">
        <v>0.63062591867064155</v>
      </c>
      <c r="F337" s="16">
        <v>1.6976673612955262</v>
      </c>
      <c r="G337" s="16">
        <v>1.1032451844144444</v>
      </c>
      <c r="H337" s="16">
        <v>1.5630346158284949</v>
      </c>
      <c r="I337" s="16">
        <v>2.6585227714111497</v>
      </c>
      <c r="J337" s="16">
        <v>1.43798823</v>
      </c>
      <c r="K337" s="16">
        <v>934.53016450018231</v>
      </c>
      <c r="L337" s="16">
        <v>-145.34131331402256</v>
      </c>
      <c r="M337" s="16">
        <v>18.1354705139012</v>
      </c>
      <c r="N337" s="13">
        <v>-728</v>
      </c>
      <c r="O337">
        <v>-145</v>
      </c>
      <c r="V337" s="36"/>
    </row>
    <row r="338" spans="1:22" x14ac:dyDescent="0.35">
      <c r="A338" s="12">
        <v>5518</v>
      </c>
      <c r="B338" s="12" t="s">
        <v>332</v>
      </c>
      <c r="C338" s="16">
        <v>1.5923233408341773</v>
      </c>
      <c r="D338" s="16">
        <v>1.4860355640493701</v>
      </c>
      <c r="E338" s="27">
        <v>0.63038542519139795</v>
      </c>
      <c r="F338" s="16">
        <v>1.7030806469921245</v>
      </c>
      <c r="G338" s="16">
        <v>0.89460754858934377</v>
      </c>
      <c r="H338" s="16">
        <v>1.2143599915102132</v>
      </c>
      <c r="I338" s="16">
        <v>2.7868540741680596</v>
      </c>
      <c r="J338" s="16">
        <v>1.45964713</v>
      </c>
      <c r="K338" s="16">
        <v>801.32112840754212</v>
      </c>
      <c r="L338" s="16">
        <v>217.13740573248498</v>
      </c>
      <c r="M338" s="16">
        <v>18.1354705139012</v>
      </c>
      <c r="N338" s="13">
        <v>-3333</v>
      </c>
      <c r="O338">
        <v>217</v>
      </c>
      <c r="V338" s="36"/>
    </row>
    <row r="339" spans="1:22" x14ac:dyDescent="0.35">
      <c r="A339" s="12">
        <v>5520</v>
      </c>
      <c r="B339" s="12" t="s">
        <v>333</v>
      </c>
      <c r="C339" s="16">
        <v>1.1375760185775974</v>
      </c>
      <c r="D339" s="16">
        <v>1.0581648771478813</v>
      </c>
      <c r="E339" s="27">
        <v>0.86920210169568635</v>
      </c>
      <c r="F339" s="16">
        <v>1.1978646333157354</v>
      </c>
      <c r="G339" s="16">
        <v>0.66602938076491636</v>
      </c>
      <c r="H339" s="16">
        <v>0.69906496777550986</v>
      </c>
      <c r="I339" s="16">
        <v>1.370244405936569</v>
      </c>
      <c r="J339" s="16">
        <v>1.0512419900000001</v>
      </c>
      <c r="K339" s="16">
        <v>15.10436804844276</v>
      </c>
      <c r="L339" s="16">
        <v>-171.11400587779789</v>
      </c>
      <c r="M339" s="16">
        <v>-121.88464009444471</v>
      </c>
      <c r="N339" s="13">
        <v>535</v>
      </c>
      <c r="O339">
        <v>-171</v>
      </c>
      <c r="V339" s="36"/>
    </row>
    <row r="340" spans="1:22" x14ac:dyDescent="0.35">
      <c r="A340" s="12">
        <v>5522</v>
      </c>
      <c r="B340" s="12" t="s">
        <v>334</v>
      </c>
      <c r="C340" s="16">
        <v>1.343981704985989</v>
      </c>
      <c r="D340" s="16">
        <v>1.0615371983477737</v>
      </c>
      <c r="E340" s="27">
        <v>0.70214969373006031</v>
      </c>
      <c r="F340" s="16">
        <v>1.3841955984327154</v>
      </c>
      <c r="G340" s="16">
        <v>0.97493857490980473</v>
      </c>
      <c r="H340" s="16">
        <v>1.1156156104750385</v>
      </c>
      <c r="I340" s="16">
        <v>1.8100719179869935</v>
      </c>
      <c r="J340" s="16">
        <v>1.1845002499999999</v>
      </c>
      <c r="K340" s="16">
        <v>405.86452159656449</v>
      </c>
      <c r="L340" s="16">
        <v>381.75549417859804</v>
      </c>
      <c r="M340" s="16">
        <v>-104.00564870750999</v>
      </c>
      <c r="N340" s="13">
        <v>121</v>
      </c>
      <c r="O340">
        <v>382</v>
      </c>
      <c r="V340" s="36"/>
    </row>
    <row r="341" spans="1:22" x14ac:dyDescent="0.35">
      <c r="A341" s="12">
        <v>5524</v>
      </c>
      <c r="B341" s="12" t="s">
        <v>335</v>
      </c>
      <c r="C341" s="16">
        <v>1.1396737891318511</v>
      </c>
      <c r="D341" s="16">
        <v>1.0663720459730084</v>
      </c>
      <c r="E341" s="27">
        <v>0.89549912215003113</v>
      </c>
      <c r="F341" s="16">
        <v>1.2043031068369676</v>
      </c>
      <c r="G341" s="16">
        <v>0.70720265752962952</v>
      </c>
      <c r="H341" s="16">
        <v>0.84421239422955607</v>
      </c>
      <c r="I341" s="16">
        <v>1.1776228003044249</v>
      </c>
      <c r="J341" s="16">
        <v>1.0514572</v>
      </c>
      <c r="K341" s="16">
        <v>235.6187549052278</v>
      </c>
      <c r="L341" s="16">
        <v>164.53928112475751</v>
      </c>
      <c r="M341" s="16">
        <v>18.1354705139012</v>
      </c>
      <c r="N341" s="13">
        <v>-701</v>
      </c>
      <c r="O341">
        <v>165</v>
      </c>
      <c r="V341" s="36"/>
    </row>
    <row r="342" spans="1:22" x14ac:dyDescent="0.35">
      <c r="A342" s="12">
        <v>5526</v>
      </c>
      <c r="B342" s="12" t="s">
        <v>336</v>
      </c>
      <c r="C342" s="16">
        <v>1.1298283911540599</v>
      </c>
      <c r="D342" s="16">
        <v>1.1071742534118807</v>
      </c>
      <c r="E342" s="27">
        <v>0.85759367251484464</v>
      </c>
      <c r="F342" s="16">
        <v>1.2021045285730685</v>
      </c>
      <c r="G342" s="16">
        <v>0.75644716200092077</v>
      </c>
      <c r="H342" s="16">
        <v>0.98769328466772388</v>
      </c>
      <c r="I342" s="16">
        <v>1.4163103001162873</v>
      </c>
      <c r="J342" s="16">
        <v>1.0796620100000001</v>
      </c>
      <c r="K342" s="16">
        <v>-206.32929563842242</v>
      </c>
      <c r="L342" s="16">
        <v>70.263988484337645</v>
      </c>
      <c r="M342" s="16">
        <v>-310.31280534816773</v>
      </c>
      <c r="N342" s="13">
        <v>654</v>
      </c>
      <c r="O342">
        <v>70</v>
      </c>
      <c r="V342" s="36"/>
    </row>
    <row r="343" spans="1:22" x14ac:dyDescent="0.35">
      <c r="A343" s="12">
        <v>5528</v>
      </c>
      <c r="B343" s="12" t="s">
        <v>337</v>
      </c>
      <c r="C343" s="16">
        <v>1.6218796164450979</v>
      </c>
      <c r="D343" s="16">
        <v>1.1973911467241853</v>
      </c>
      <c r="E343" s="27">
        <v>0.542360887694181</v>
      </c>
      <c r="F343" s="16">
        <v>1.7496885436228355</v>
      </c>
      <c r="G343" s="16">
        <v>0.82922884663647545</v>
      </c>
      <c r="H343" s="16">
        <v>1.0666873374156327</v>
      </c>
      <c r="I343" s="16">
        <v>2.665509026032808</v>
      </c>
      <c r="J343" s="16">
        <v>1.3720847899999999</v>
      </c>
      <c r="K343" s="16">
        <v>1029.9885899232961</v>
      </c>
      <c r="L343" s="16">
        <v>-356.75833128765362</v>
      </c>
      <c r="M343" s="16">
        <v>18.1354705139012</v>
      </c>
      <c r="N343" s="13">
        <v>97</v>
      </c>
      <c r="O343">
        <v>-357</v>
      </c>
      <c r="V343" s="36"/>
    </row>
    <row r="344" spans="1:22" x14ac:dyDescent="0.35">
      <c r="A344" s="12">
        <v>5530</v>
      </c>
      <c r="B344" s="12" t="s">
        <v>338</v>
      </c>
      <c r="C344" s="16">
        <v>1.2197834464514252</v>
      </c>
      <c r="D344" s="16">
        <v>1.1006247290203905</v>
      </c>
      <c r="E344" s="27">
        <v>0.90434926417939332</v>
      </c>
      <c r="F344" s="16">
        <v>1.2103292870874802</v>
      </c>
      <c r="G344" s="16">
        <v>0.89446865350588678</v>
      </c>
      <c r="H344" s="16">
        <v>1.1278603390486459</v>
      </c>
      <c r="I344" s="16">
        <v>1.0036599916976818</v>
      </c>
      <c r="J344" s="16">
        <v>1.09968541</v>
      </c>
      <c r="K344" s="16">
        <v>691.75126462948128</v>
      </c>
      <c r="L344" s="16">
        <v>168.2316334581117</v>
      </c>
      <c r="M344" s="16">
        <v>18.1354705139012</v>
      </c>
      <c r="N344" s="13">
        <v>-1014</v>
      </c>
      <c r="O344">
        <v>168</v>
      </c>
      <c r="V344" s="36"/>
    </row>
    <row r="345" spans="1:22" x14ac:dyDescent="0.35">
      <c r="A345" s="12">
        <v>5532</v>
      </c>
      <c r="B345" s="12" t="s">
        <v>339</v>
      </c>
      <c r="C345" s="16">
        <v>1.3795139714106961</v>
      </c>
      <c r="D345" s="16">
        <v>0.99292898974928068</v>
      </c>
      <c r="E345" s="27">
        <v>0.7883936807481724</v>
      </c>
      <c r="F345" s="16">
        <v>1.3096642563481704</v>
      </c>
      <c r="G345" s="16">
        <v>0.78179240969722941</v>
      </c>
      <c r="H345" s="16">
        <v>1.1183835577830674</v>
      </c>
      <c r="I345" s="16">
        <v>1.2843577150429852</v>
      </c>
      <c r="J345" s="16">
        <v>1.13495553</v>
      </c>
      <c r="K345" s="16">
        <v>438.87487646783438</v>
      </c>
      <c r="L345" s="16">
        <v>72.276729360048606</v>
      </c>
      <c r="M345" s="16">
        <v>18.1354705139012</v>
      </c>
      <c r="N345" s="13">
        <v>-625</v>
      </c>
      <c r="O345">
        <v>72</v>
      </c>
      <c r="V345" s="36"/>
    </row>
    <row r="346" spans="1:22" x14ac:dyDescent="0.35">
      <c r="A346" s="12">
        <v>5534</v>
      </c>
      <c r="B346" s="12" t="s">
        <v>340</v>
      </c>
      <c r="C346" s="16">
        <v>1.5499554681607486</v>
      </c>
      <c r="D346" s="16">
        <v>1.0987368490624918</v>
      </c>
      <c r="E346" s="27">
        <v>0.62653790919889152</v>
      </c>
      <c r="F346" s="16">
        <v>1.6505510917274837</v>
      </c>
      <c r="G346" s="16">
        <v>0.78786293369882909</v>
      </c>
      <c r="H346" s="16">
        <v>1.0772157173597341</v>
      </c>
      <c r="I346" s="16">
        <v>1.7537992915131415</v>
      </c>
      <c r="J346" s="16">
        <v>1.2543530000000001</v>
      </c>
      <c r="K346" s="16">
        <v>448.89572931451983</v>
      </c>
      <c r="L346" s="16">
        <v>-5.6290372954574037</v>
      </c>
      <c r="M346" s="16">
        <v>18.1354705139012</v>
      </c>
      <c r="N346" s="13">
        <v>-1195</v>
      </c>
      <c r="O346">
        <v>-6</v>
      </c>
      <c r="V346" s="36"/>
    </row>
    <row r="347" spans="1:22" x14ac:dyDescent="0.35">
      <c r="A347" s="12">
        <v>5536</v>
      </c>
      <c r="B347" s="12" t="s">
        <v>341</v>
      </c>
      <c r="C347" s="16">
        <v>1.558027930614482</v>
      </c>
      <c r="D347" s="16">
        <v>0.99111463661537469</v>
      </c>
      <c r="E347" s="27">
        <v>0.69023427730258502</v>
      </c>
      <c r="F347" s="16">
        <v>1.5074296363066173</v>
      </c>
      <c r="G347" s="16">
        <v>0.65273683728517073</v>
      </c>
      <c r="H347" s="16">
        <v>1.1115399655455949</v>
      </c>
      <c r="I347" s="16">
        <v>1.5978487598866919</v>
      </c>
      <c r="J347" s="16">
        <v>1.2126597699999999</v>
      </c>
      <c r="K347" s="16">
        <v>1802.6368621338802</v>
      </c>
      <c r="L347" s="16">
        <v>1035.479019432727</v>
      </c>
      <c r="M347" s="16">
        <v>18.1354705139012</v>
      </c>
      <c r="N347" s="13">
        <v>-3138</v>
      </c>
      <c r="O347">
        <v>1035</v>
      </c>
      <c r="V347" s="36"/>
    </row>
    <row r="348" spans="1:22" x14ac:dyDescent="0.35">
      <c r="A348" s="12">
        <v>5538</v>
      </c>
      <c r="B348" s="12" t="s">
        <v>342</v>
      </c>
      <c r="C348" s="16">
        <v>1.4036742971937033</v>
      </c>
      <c r="D348" s="16">
        <v>1.0566678742942424</v>
      </c>
      <c r="E348" s="27">
        <v>0.80163087732850546</v>
      </c>
      <c r="F348" s="16">
        <v>1.599190262134119</v>
      </c>
      <c r="G348" s="16">
        <v>0.75397600147909394</v>
      </c>
      <c r="H348" s="16">
        <v>0.97200008638634583</v>
      </c>
      <c r="I348" s="16">
        <v>1.9273808425166541</v>
      </c>
      <c r="J348" s="16">
        <v>1.2235194199999999</v>
      </c>
      <c r="K348" s="16">
        <v>789.7027581885302</v>
      </c>
      <c r="L348" s="16">
        <v>-3.6916240139479042</v>
      </c>
      <c r="M348" s="16">
        <v>18.1354705139012</v>
      </c>
      <c r="N348" s="13">
        <v>-480</v>
      </c>
      <c r="O348">
        <v>-4</v>
      </c>
      <c r="V348" s="36"/>
    </row>
    <row r="349" spans="1:22" x14ac:dyDescent="0.35">
      <c r="A349" s="12">
        <v>5540</v>
      </c>
      <c r="B349" s="12" t="s">
        <v>343</v>
      </c>
      <c r="C349" s="16">
        <v>1.5134356403081735</v>
      </c>
      <c r="D349" s="16">
        <v>1.0267948173401427</v>
      </c>
      <c r="E349" s="27">
        <v>0.62168085891427416</v>
      </c>
      <c r="F349" s="16">
        <v>1.5328426029643034</v>
      </c>
      <c r="G349" s="16">
        <v>0.82817172908710701</v>
      </c>
      <c r="H349" s="16">
        <v>1.1808337682519743</v>
      </c>
      <c r="I349" s="16">
        <v>1.8761040957615835</v>
      </c>
      <c r="J349" s="16">
        <v>1.2326722000000001</v>
      </c>
      <c r="K349" s="16">
        <v>232.33105513738798</v>
      </c>
      <c r="L349" s="16">
        <v>-97.500380861528768</v>
      </c>
      <c r="M349" s="16">
        <v>18.1354705139012</v>
      </c>
      <c r="N349" s="13">
        <v>-924</v>
      </c>
      <c r="O349">
        <v>-98</v>
      </c>
      <c r="V349" s="36"/>
    </row>
    <row r="350" spans="1:22" x14ac:dyDescent="0.35">
      <c r="A350" s="12">
        <v>5542</v>
      </c>
      <c r="B350" s="12" t="s">
        <v>344</v>
      </c>
      <c r="C350" s="16">
        <v>1.2649844180148104</v>
      </c>
      <c r="D350" s="16">
        <v>1.1787228907850418</v>
      </c>
      <c r="E350" s="27">
        <v>0.8802695731455431</v>
      </c>
      <c r="F350" s="16">
        <v>1.2889587260972954</v>
      </c>
      <c r="G350" s="16">
        <v>1.064170057960987</v>
      </c>
      <c r="H350" s="16">
        <v>1.159089663504618</v>
      </c>
      <c r="I350" s="16">
        <v>1.5339722557069404</v>
      </c>
      <c r="J350" s="16">
        <v>1.1904760000000001</v>
      </c>
      <c r="K350" s="16">
        <v>656.72491180907969</v>
      </c>
      <c r="L350" s="16">
        <v>92.045893344998191</v>
      </c>
      <c r="M350" s="16">
        <v>18.1354705139012</v>
      </c>
      <c r="N350" s="13">
        <v>-17</v>
      </c>
      <c r="O350">
        <v>92</v>
      </c>
      <c r="V350" s="36"/>
    </row>
    <row r="351" spans="1:22" x14ac:dyDescent="0.35">
      <c r="A351" s="12">
        <v>5544</v>
      </c>
      <c r="B351" s="12" t="s">
        <v>345</v>
      </c>
      <c r="C351" s="16">
        <v>1.2485850487175345</v>
      </c>
      <c r="D351" s="16">
        <v>1.0993510773441477</v>
      </c>
      <c r="E351" s="27">
        <v>0.83127402003901962</v>
      </c>
      <c r="F351" s="16">
        <v>1.2134736126819858</v>
      </c>
      <c r="G351" s="16">
        <v>0.85453949739501789</v>
      </c>
      <c r="H351" s="16">
        <v>0.9733304375524332</v>
      </c>
      <c r="I351" s="16">
        <v>1.2958221382265889</v>
      </c>
      <c r="J351" s="16">
        <v>1.11314976</v>
      </c>
      <c r="K351" s="16">
        <v>447.07324837067137</v>
      </c>
      <c r="L351" s="16">
        <v>48.339896885529214</v>
      </c>
      <c r="M351" s="16">
        <v>17.099415810212847</v>
      </c>
      <c r="N351" s="13">
        <v>-453</v>
      </c>
      <c r="O351">
        <v>48</v>
      </c>
      <c r="V351" s="36"/>
    </row>
    <row r="352" spans="1:22" x14ac:dyDescent="0.35">
      <c r="A352" s="12">
        <v>5546</v>
      </c>
      <c r="B352" s="12" t="s">
        <v>346</v>
      </c>
      <c r="C352" s="16">
        <v>1.8099681833584509</v>
      </c>
      <c r="D352" s="16">
        <v>1.1974215452748866</v>
      </c>
      <c r="E352" s="27">
        <v>0.60934469156278204</v>
      </c>
      <c r="F352" s="16">
        <v>1.7931726973434905</v>
      </c>
      <c r="G352" s="16">
        <v>0.89199989818761405</v>
      </c>
      <c r="H352" s="16">
        <v>1.2506629172792059</v>
      </c>
      <c r="I352" s="16">
        <v>2.590194570531938</v>
      </c>
      <c r="J352" s="16">
        <v>1.45820018</v>
      </c>
      <c r="K352" s="16">
        <v>1919.5836226113186</v>
      </c>
      <c r="L352" s="16">
        <v>873.95699239723626</v>
      </c>
      <c r="M352" s="16">
        <v>18.1354705139012</v>
      </c>
      <c r="N352" s="13">
        <v>-2042</v>
      </c>
      <c r="O352">
        <v>874</v>
      </c>
      <c r="V352" s="36"/>
    </row>
    <row r="353" spans="1:22" x14ac:dyDescent="0.35">
      <c r="A353" s="12">
        <v>5601</v>
      </c>
      <c r="B353" s="12" t="s">
        <v>347</v>
      </c>
      <c r="C353" s="16">
        <v>0.92378767617866941</v>
      </c>
      <c r="D353" s="16">
        <v>1.0979902440597642</v>
      </c>
      <c r="E353" s="27">
        <v>1.151107616677685</v>
      </c>
      <c r="F353" s="16">
        <v>1.0057068881030899</v>
      </c>
      <c r="G353" s="16">
        <v>0.87753192227299293</v>
      </c>
      <c r="H353" s="16">
        <v>0.97654635127604617</v>
      </c>
      <c r="I353" s="16">
        <v>0.9609051931546635</v>
      </c>
      <c r="J353" s="16">
        <v>1.00738101</v>
      </c>
      <c r="K353" s="16">
        <v>415.79324295235409</v>
      </c>
      <c r="L353" s="16">
        <v>238.40848588581406</v>
      </c>
      <c r="M353" s="16">
        <v>18.1354705139012</v>
      </c>
      <c r="N353" s="13">
        <v>-550</v>
      </c>
      <c r="O353">
        <v>238</v>
      </c>
      <c r="V353" s="36"/>
    </row>
    <row r="354" spans="1:22" x14ac:dyDescent="0.35">
      <c r="A354" s="12">
        <v>5603</v>
      </c>
      <c r="B354" s="12" t="s">
        <v>348</v>
      </c>
      <c r="C354" s="16">
        <v>1.0433148863374948</v>
      </c>
      <c r="D354" s="16">
        <v>1.0258460355379375</v>
      </c>
      <c r="E354" s="27">
        <v>0.96434874879208654</v>
      </c>
      <c r="F354" s="16">
        <v>1.0394065291268699</v>
      </c>
      <c r="G354" s="16">
        <v>1.1598276663460108</v>
      </c>
      <c r="H354" s="16">
        <v>1.0360208830670736</v>
      </c>
      <c r="I354" s="16">
        <v>1.0295918839274323</v>
      </c>
      <c r="J354" s="16">
        <v>1.0328193800000001</v>
      </c>
      <c r="K354" s="16">
        <v>372.45966955465792</v>
      </c>
      <c r="L354" s="16">
        <v>489.86966867918665</v>
      </c>
      <c r="M354" s="16">
        <v>-13.725756143325103</v>
      </c>
      <c r="N354" s="13">
        <v>766</v>
      </c>
      <c r="O354">
        <v>490</v>
      </c>
      <c r="V354" s="36"/>
    </row>
    <row r="355" spans="1:22" x14ac:dyDescent="0.35">
      <c r="A355" s="12">
        <v>5605</v>
      </c>
      <c r="B355" s="12" t="s">
        <v>349</v>
      </c>
      <c r="C355" s="16">
        <v>1.069587090378525</v>
      </c>
      <c r="D355" s="16">
        <v>0.93902256964176956</v>
      </c>
      <c r="E355" s="27">
        <v>0.91801945551000486</v>
      </c>
      <c r="F355" s="16">
        <v>1.1042421324965837</v>
      </c>
      <c r="G355" s="16">
        <v>0.93757027502599866</v>
      </c>
      <c r="H355" s="16">
        <v>0.98073213708133655</v>
      </c>
      <c r="I355" s="16">
        <v>1.0627364499063277</v>
      </c>
      <c r="J355" s="16">
        <v>1.00488401</v>
      </c>
      <c r="K355" s="16">
        <v>-318.73587463846309</v>
      </c>
      <c r="L355" s="16">
        <v>-128.35331703403438</v>
      </c>
      <c r="M355" s="16">
        <v>-4.4125577975244816</v>
      </c>
      <c r="N355" s="13">
        <v>868</v>
      </c>
      <c r="O355">
        <v>-128</v>
      </c>
      <c r="V355" s="36"/>
    </row>
    <row r="356" spans="1:22" x14ac:dyDescent="0.35">
      <c r="A356" s="12">
        <v>5607</v>
      </c>
      <c r="B356" s="12" t="s">
        <v>350</v>
      </c>
      <c r="C356" s="16">
        <v>1.1276512408408581</v>
      </c>
      <c r="D356" s="16">
        <v>0.91992913202041038</v>
      </c>
      <c r="E356" s="27">
        <v>0.88433888844973341</v>
      </c>
      <c r="F356" s="16">
        <v>1.0819340128389463</v>
      </c>
      <c r="G356" s="16">
        <v>1.085889503062774</v>
      </c>
      <c r="H356" s="16">
        <v>1.0431071462407495</v>
      </c>
      <c r="I356" s="16">
        <v>1.2010940119928684</v>
      </c>
      <c r="J356" s="16">
        <v>1.0378414199999999</v>
      </c>
      <c r="K356" s="16">
        <v>-41.572653600162923</v>
      </c>
      <c r="L356" s="16">
        <v>662.10639830953244</v>
      </c>
      <c r="M356" s="16">
        <v>-228.8983527550912</v>
      </c>
      <c r="N356" s="13">
        <v>1561</v>
      </c>
      <c r="O356">
        <v>662</v>
      </c>
      <c r="V356" s="36"/>
    </row>
    <row r="357" spans="1:22" x14ac:dyDescent="0.35">
      <c r="A357" s="12">
        <v>5610</v>
      </c>
      <c r="B357" s="12" t="s">
        <v>351</v>
      </c>
      <c r="C357" s="16">
        <v>1.1644935810003973</v>
      </c>
      <c r="D357" s="16">
        <v>0.92204449160548185</v>
      </c>
      <c r="E357" s="27">
        <v>0.82010062916212834</v>
      </c>
      <c r="F357" s="16">
        <v>1.283438098657965</v>
      </c>
      <c r="G357" s="16">
        <v>0.96956800408914767</v>
      </c>
      <c r="H357" s="16">
        <v>1.1273286349331146</v>
      </c>
      <c r="I357" s="16">
        <v>1.6626837372198162</v>
      </c>
      <c r="J357" s="16">
        <v>1.0875930300000001</v>
      </c>
      <c r="K357" s="16">
        <v>332.82739361657457</v>
      </c>
      <c r="L357" s="16">
        <v>52.840260237456675</v>
      </c>
      <c r="M357" s="16">
        <v>18.1354705139012</v>
      </c>
      <c r="N357" s="13">
        <v>-1409</v>
      </c>
      <c r="O357">
        <v>53</v>
      </c>
      <c r="V357" s="36"/>
    </row>
    <row r="358" spans="1:22" x14ac:dyDescent="0.35">
      <c r="A358" s="12">
        <v>5612</v>
      </c>
      <c r="B358" s="12" t="s">
        <v>352</v>
      </c>
      <c r="C358" s="16">
        <v>1.1298784351894271</v>
      </c>
      <c r="D358" s="16">
        <v>1.2172678853537375</v>
      </c>
      <c r="E358" s="27">
        <v>0.95825973127291486</v>
      </c>
      <c r="F358" s="16">
        <v>1.3260576906320287</v>
      </c>
      <c r="G358" s="16">
        <v>0.84660431379137302</v>
      </c>
      <c r="H358" s="16">
        <v>1.2924349854066151</v>
      </c>
      <c r="I358" s="16">
        <v>1.6065096413475175</v>
      </c>
      <c r="J358" s="16">
        <v>1.16271971</v>
      </c>
      <c r="K358" s="16">
        <v>879.36017220253098</v>
      </c>
      <c r="L358" s="16">
        <v>616.90194018071747</v>
      </c>
      <c r="M358" s="16">
        <v>18.1354705139012</v>
      </c>
      <c r="N358" s="13">
        <v>-2039</v>
      </c>
      <c r="O358">
        <v>617</v>
      </c>
      <c r="V358" s="36"/>
    </row>
    <row r="359" spans="1:22" x14ac:dyDescent="0.35">
      <c r="A359" s="12">
        <v>5614</v>
      </c>
      <c r="B359" s="12" t="s">
        <v>353</v>
      </c>
      <c r="C359" s="16">
        <v>1.8696008460187614</v>
      </c>
      <c r="D359" s="16">
        <v>1.3597839942054057</v>
      </c>
      <c r="E359" s="27">
        <v>0.64313490450527777</v>
      </c>
      <c r="F359" s="16">
        <v>2.2908141399545037</v>
      </c>
      <c r="G359" s="16">
        <v>1.0033664419949127</v>
      </c>
      <c r="H359" s="16">
        <v>1.3869761450611362</v>
      </c>
      <c r="I359" s="16">
        <v>3.0591106965371431</v>
      </c>
      <c r="J359" s="16">
        <v>1.60579721</v>
      </c>
      <c r="K359" s="16">
        <v>346.73220767233414</v>
      </c>
      <c r="L359" s="16">
        <v>603.43237673373267</v>
      </c>
      <c r="M359" s="16">
        <v>18.1354705139012</v>
      </c>
      <c r="N359" s="13">
        <v>1965</v>
      </c>
      <c r="O359">
        <v>603</v>
      </c>
      <c r="V359" s="36"/>
    </row>
    <row r="360" spans="1:22" x14ac:dyDescent="0.35">
      <c r="A360" s="12">
        <v>5616</v>
      </c>
      <c r="B360" s="12" t="s">
        <v>354</v>
      </c>
      <c r="C360" s="16">
        <v>1.4531897278383454</v>
      </c>
      <c r="D360" s="16">
        <v>1.2321753300312963</v>
      </c>
      <c r="E360" s="27">
        <v>0.77170131433791012</v>
      </c>
      <c r="F360" s="16">
        <v>1.7134319089766876</v>
      </c>
      <c r="G360" s="16">
        <v>1.2247554937278671</v>
      </c>
      <c r="H360" s="16">
        <v>1.5277099973683328</v>
      </c>
      <c r="I360" s="16">
        <v>2.8005622731553474</v>
      </c>
      <c r="J360" s="16">
        <v>1.40840454</v>
      </c>
      <c r="K360" s="16">
        <v>-216.38864901786084</v>
      </c>
      <c r="L360" s="16">
        <v>947.39346289124398</v>
      </c>
      <c r="M360" s="16">
        <v>18.1354705139012</v>
      </c>
      <c r="N360" s="13">
        <v>1414</v>
      </c>
      <c r="O360">
        <v>947</v>
      </c>
      <c r="V360" s="36"/>
    </row>
    <row r="361" spans="1:22" x14ac:dyDescent="0.35">
      <c r="A361" s="12">
        <v>5618</v>
      </c>
      <c r="B361" s="12" t="s">
        <v>355</v>
      </c>
      <c r="C361" s="16">
        <v>1.5307242516006312</v>
      </c>
      <c r="D361" s="16">
        <v>1.0952756280588529</v>
      </c>
      <c r="E361" s="27">
        <v>0.64496739142208603</v>
      </c>
      <c r="F361" s="16">
        <v>1.7237696484428908</v>
      </c>
      <c r="G361" s="16">
        <v>0.95522449751197058</v>
      </c>
      <c r="H361" s="16">
        <v>1.2606275465269856</v>
      </c>
      <c r="I361" s="16">
        <v>2.5722889870314987</v>
      </c>
      <c r="J361" s="16">
        <v>1.3384457999999999</v>
      </c>
      <c r="K361" s="16">
        <v>-1164.0484399665461</v>
      </c>
      <c r="L361" s="16">
        <v>0</v>
      </c>
      <c r="M361" s="16">
        <v>18.1354705139012</v>
      </c>
      <c r="N361" s="13">
        <v>1136</v>
      </c>
      <c r="O361">
        <v>0</v>
      </c>
      <c r="V361" s="36"/>
    </row>
    <row r="362" spans="1:22" x14ac:dyDescent="0.35">
      <c r="A362" s="12">
        <v>5620</v>
      </c>
      <c r="B362" s="12" t="s">
        <v>356</v>
      </c>
      <c r="C362" s="16">
        <v>1.3062435707620332</v>
      </c>
      <c r="D362" s="16">
        <v>0.82784354222874867</v>
      </c>
      <c r="E362" s="27">
        <v>0.72855318089035925</v>
      </c>
      <c r="F362" s="16">
        <v>1.2139868861300529</v>
      </c>
      <c r="G362" s="16">
        <v>1.0486152067962735</v>
      </c>
      <c r="H362" s="16">
        <v>1.3412622871288982</v>
      </c>
      <c r="I362" s="16">
        <v>1.4929688026820689</v>
      </c>
      <c r="J362" s="16">
        <v>1.09772135</v>
      </c>
      <c r="K362" s="16">
        <v>277.58621780270647</v>
      </c>
      <c r="L362" s="16">
        <v>-85.323238467801147</v>
      </c>
      <c r="M362" s="16">
        <v>18.1354705139012</v>
      </c>
      <c r="N362" s="13">
        <v>-166</v>
      </c>
      <c r="O362">
        <v>-85</v>
      </c>
      <c r="V362" s="36"/>
    </row>
    <row r="363" spans="1:22" x14ac:dyDescent="0.35">
      <c r="A363" s="12">
        <v>5622</v>
      </c>
      <c r="B363" s="12" t="s">
        <v>357</v>
      </c>
      <c r="C363" s="16">
        <v>1.2168128602318196</v>
      </c>
      <c r="D363" s="16">
        <v>0.96055500620227829</v>
      </c>
      <c r="E363" s="27">
        <v>0.80622559331194166</v>
      </c>
      <c r="F363" s="16">
        <v>1.2945915042290044</v>
      </c>
      <c r="G363" s="16">
        <v>0.96159412745396677</v>
      </c>
      <c r="H363" s="16">
        <v>1.0802815441063645</v>
      </c>
      <c r="I363" s="16">
        <v>1.3990113478157042</v>
      </c>
      <c r="J363" s="16">
        <v>1.0903418300000001</v>
      </c>
      <c r="K363" s="16">
        <v>-164.98316588996892</v>
      </c>
      <c r="L363" s="16">
        <v>-211.22403087108864</v>
      </c>
      <c r="M363" s="16">
        <v>18.1354705139012</v>
      </c>
      <c r="N363" s="13">
        <v>-122</v>
      </c>
      <c r="O363">
        <v>-211</v>
      </c>
      <c r="V363" s="36"/>
    </row>
    <row r="364" spans="1:22" x14ac:dyDescent="0.35">
      <c r="A364" s="12">
        <v>5624</v>
      </c>
      <c r="B364" s="12" t="s">
        <v>358</v>
      </c>
      <c r="C364" s="16">
        <v>1.5219249158671613</v>
      </c>
      <c r="D364" s="16">
        <v>1.2752900299937875</v>
      </c>
      <c r="E364" s="27">
        <v>0.69482499511653917</v>
      </c>
      <c r="F364" s="16">
        <v>1.8086391906439496</v>
      </c>
      <c r="G364" s="16">
        <v>0.96627570303506793</v>
      </c>
      <c r="H364" s="16">
        <v>1.2815079481522653</v>
      </c>
      <c r="I364" s="16">
        <v>2.4582488808356411</v>
      </c>
      <c r="J364" s="16">
        <v>1.3829975699999999</v>
      </c>
      <c r="K364" s="16">
        <v>859.60460546017191</v>
      </c>
      <c r="L364" s="16">
        <v>152.97090952410147</v>
      </c>
      <c r="M364" s="16">
        <v>18.1354705139012</v>
      </c>
      <c r="N364" s="13">
        <v>-477</v>
      </c>
      <c r="O364">
        <v>153</v>
      </c>
      <c r="V364" s="36"/>
    </row>
    <row r="365" spans="1:22" x14ac:dyDescent="0.35">
      <c r="A365" s="12">
        <v>5626</v>
      </c>
      <c r="B365" s="12" t="s">
        <v>359</v>
      </c>
      <c r="C365" s="16">
        <v>1.3996416486181922</v>
      </c>
      <c r="D365" s="16">
        <v>1.2362825294468083</v>
      </c>
      <c r="E365" s="27">
        <v>0.74658563397354671</v>
      </c>
      <c r="F365" s="16">
        <v>1.7340213712181549</v>
      </c>
      <c r="G365" s="16">
        <v>1.238940232253781</v>
      </c>
      <c r="H365" s="16">
        <v>1.6924260186483844</v>
      </c>
      <c r="I365" s="16">
        <v>2.6326060905936188</v>
      </c>
      <c r="J365" s="16">
        <v>1.3817122500000001</v>
      </c>
      <c r="K365" s="16">
        <v>-264.5295825683084</v>
      </c>
      <c r="L365" s="16">
        <v>445.60395877076257</v>
      </c>
      <c r="M365" s="16">
        <v>18.1354705139012</v>
      </c>
      <c r="N365" s="13">
        <v>2182</v>
      </c>
      <c r="O365">
        <v>446</v>
      </c>
      <c r="V365" s="36"/>
    </row>
    <row r="366" spans="1:22" x14ac:dyDescent="0.35">
      <c r="A366" s="12">
        <v>5628</v>
      </c>
      <c r="B366" s="12" t="s">
        <v>360</v>
      </c>
      <c r="C366" s="16">
        <v>1.3799480307659022</v>
      </c>
      <c r="D366" s="16">
        <v>1.0249657788729705</v>
      </c>
      <c r="E366" s="27">
        <v>0.84918204497250316</v>
      </c>
      <c r="F366" s="16">
        <v>1.4453751131929575</v>
      </c>
      <c r="G366" s="16">
        <v>0.88467215226111928</v>
      </c>
      <c r="H366" s="16">
        <v>0.9867531435647402</v>
      </c>
      <c r="I366" s="16">
        <v>1.6296548417249919</v>
      </c>
      <c r="J366" s="16">
        <v>1.19010642</v>
      </c>
      <c r="K366" s="16">
        <v>1067.0615556900609</v>
      </c>
      <c r="L366" s="16">
        <v>111.49992348544826</v>
      </c>
      <c r="M366" s="16">
        <v>18.1354705139012</v>
      </c>
      <c r="N366" s="13">
        <v>-1318</v>
      </c>
      <c r="O366">
        <v>111</v>
      </c>
      <c r="V366" s="36"/>
    </row>
    <row r="367" spans="1:22" x14ac:dyDescent="0.35">
      <c r="A367" s="12">
        <v>5630</v>
      </c>
      <c r="B367" s="12" t="s">
        <v>361</v>
      </c>
      <c r="C367" s="16">
        <v>1.42617557902155</v>
      </c>
      <c r="D367" s="16">
        <v>0.99520738090643435</v>
      </c>
      <c r="E367" s="27">
        <v>0.73785311384672769</v>
      </c>
      <c r="F367" s="16">
        <v>1.6443525271551109</v>
      </c>
      <c r="G367" s="16">
        <v>0.95223873405280446</v>
      </c>
      <c r="H367" s="16">
        <v>1.2001956722375544</v>
      </c>
      <c r="I367" s="16">
        <v>2.9357496228088937</v>
      </c>
      <c r="J367" s="16">
        <v>1.3133413899999999</v>
      </c>
      <c r="K367" s="16">
        <v>-465.77745816413909</v>
      </c>
      <c r="L367" s="16">
        <v>-207.03259003326713</v>
      </c>
      <c r="M367" s="16">
        <v>18.1354705139012</v>
      </c>
      <c r="N367" s="13">
        <v>2336</v>
      </c>
      <c r="O367">
        <v>-207</v>
      </c>
      <c r="V367" s="36"/>
    </row>
    <row r="368" spans="1:22" x14ac:dyDescent="0.35">
      <c r="A368" s="12">
        <v>5632</v>
      </c>
      <c r="B368" s="12" t="s">
        <v>362</v>
      </c>
      <c r="C368" s="16">
        <v>1.1025267204662428</v>
      </c>
      <c r="D368" s="16">
        <v>0.91941451718505895</v>
      </c>
      <c r="E368" s="27">
        <v>0.96961233460317553</v>
      </c>
      <c r="F368" s="16">
        <v>1.2045598119958292</v>
      </c>
      <c r="G368" s="16">
        <v>1.0193848437706921</v>
      </c>
      <c r="H368" s="16">
        <v>1.3640968978886812</v>
      </c>
      <c r="I368" s="16">
        <v>1.7470258010215389</v>
      </c>
      <c r="J368" s="16">
        <v>1.1024491599999999</v>
      </c>
      <c r="K368" s="16">
        <v>181.66228452670472</v>
      </c>
      <c r="L368" s="16">
        <v>632.14074698832542</v>
      </c>
      <c r="M368" s="16">
        <v>18.1354705139012</v>
      </c>
      <c r="N368" s="13">
        <v>1445</v>
      </c>
      <c r="O368">
        <v>632</v>
      </c>
      <c r="V368" s="36"/>
    </row>
    <row r="369" spans="1:22" x14ac:dyDescent="0.35">
      <c r="A369" s="12">
        <v>5634</v>
      </c>
      <c r="B369" s="12" t="s">
        <v>363</v>
      </c>
      <c r="C369" s="16">
        <v>1.4526542622159675</v>
      </c>
      <c r="D369" s="16">
        <v>0.91735248093702948</v>
      </c>
      <c r="E369" s="27">
        <v>0.56883781613793538</v>
      </c>
      <c r="F369" s="16">
        <v>1.3198821555743536</v>
      </c>
      <c r="G369" s="16">
        <v>1.0746948766377533</v>
      </c>
      <c r="H369" s="16">
        <v>1.2356270965319276</v>
      </c>
      <c r="I369" s="16">
        <v>1.8158882714674796</v>
      </c>
      <c r="J369" s="16">
        <v>1.1765532299999999</v>
      </c>
      <c r="K369" s="16">
        <v>-197.67452382724858</v>
      </c>
      <c r="L369" s="16">
        <v>52.164092190576824</v>
      </c>
      <c r="M369" s="16">
        <v>18.1354705139012</v>
      </c>
      <c r="N369" s="13">
        <v>1357</v>
      </c>
      <c r="O369">
        <v>52</v>
      </c>
      <c r="V369" s="36"/>
    </row>
    <row r="370" spans="1:22" x14ac:dyDescent="0.35">
      <c r="A370" s="12">
        <v>5636</v>
      </c>
      <c r="B370" s="12" t="s">
        <v>364</v>
      </c>
      <c r="C370" s="16">
        <v>1.6238214271677447</v>
      </c>
      <c r="D370" s="16">
        <v>1.3301749101029359</v>
      </c>
      <c r="E370" s="27">
        <v>0.66423838961580317</v>
      </c>
      <c r="F370" s="16">
        <v>1.8582937701212747</v>
      </c>
      <c r="G370" s="16">
        <v>0.88231177688914997</v>
      </c>
      <c r="H370" s="16">
        <v>0.88789575478101512</v>
      </c>
      <c r="I370" s="16">
        <v>3.0820415851239842</v>
      </c>
      <c r="J370" s="16">
        <v>1.45972243</v>
      </c>
      <c r="K370" s="16">
        <v>28.188978316086075</v>
      </c>
      <c r="L370" s="16">
        <v>192.61686111366438</v>
      </c>
      <c r="M370" s="16">
        <v>18.1354705139012</v>
      </c>
      <c r="N370" s="13">
        <v>-324</v>
      </c>
      <c r="O370">
        <v>193</v>
      </c>
      <c r="V370" s="36"/>
    </row>
    <row r="371" spans="1:22" x14ac:dyDescent="0.35">
      <c r="A371" s="12"/>
      <c r="B371" s="13"/>
      <c r="C371" s="16"/>
      <c r="D371" s="16"/>
      <c r="E371" s="27"/>
      <c r="F371" s="16"/>
      <c r="G371" s="16"/>
      <c r="H371" s="16"/>
      <c r="I371" s="16"/>
      <c r="J371" s="16"/>
      <c r="K371" s="16"/>
      <c r="L371" s="16"/>
      <c r="M371" s="16"/>
      <c r="N371" s="13"/>
    </row>
    <row r="372" spans="1:22" x14ac:dyDescent="0.35">
      <c r="A372" s="12"/>
      <c r="B372" s="13"/>
      <c r="C372" s="16"/>
      <c r="D372" s="16"/>
      <c r="E372" s="27"/>
      <c r="F372" s="16"/>
      <c r="G372" s="16"/>
      <c r="H372" s="16"/>
      <c r="I372" s="16"/>
      <c r="J372" s="16"/>
      <c r="K372" s="16"/>
      <c r="L372" s="16"/>
      <c r="M372" s="16"/>
      <c r="N372" s="13"/>
    </row>
    <row r="373" spans="1:22" x14ac:dyDescent="0.35">
      <c r="A373" s="19"/>
      <c r="B373" s="2" t="s">
        <v>3</v>
      </c>
      <c r="C373" s="16">
        <f>[1]plok!Q364</f>
        <v>1</v>
      </c>
      <c r="D373" s="20">
        <v>1</v>
      </c>
      <c r="E373" s="28">
        <v>1</v>
      </c>
      <c r="F373" s="20">
        <v>1</v>
      </c>
      <c r="G373" s="20">
        <v>0.99999999999999989</v>
      </c>
      <c r="H373" s="20">
        <v>0.99999999999999989</v>
      </c>
      <c r="I373" s="20">
        <v>1</v>
      </c>
      <c r="J373" s="20"/>
      <c r="K373" s="20">
        <v>1</v>
      </c>
      <c r="L373" s="20"/>
      <c r="M373" s="20"/>
      <c r="N373" s="33">
        <v>0</v>
      </c>
      <c r="P373">
        <f>SUM(P14:P372)</f>
        <v>0</v>
      </c>
      <c r="Q373">
        <f>SUM(Q14:Q372)</f>
        <v>0</v>
      </c>
    </row>
    <row r="374" spans="1:22" x14ac:dyDescent="0.35">
      <c r="C374" s="16"/>
      <c r="D374" s="16"/>
      <c r="E374" s="29"/>
      <c r="F374" s="16"/>
      <c r="G374" s="16"/>
      <c r="H374" s="16"/>
      <c r="I374" s="16"/>
      <c r="J374" s="16"/>
      <c r="K374" s="16"/>
      <c r="L374" s="16"/>
      <c r="M374" s="16"/>
      <c r="N374" s="13"/>
    </row>
    <row r="375" spans="1:22" x14ac:dyDescent="0.35">
      <c r="C375" s="16"/>
      <c r="E375" s="29"/>
      <c r="F375" s="16"/>
      <c r="G375" s="16"/>
      <c r="H375" s="16"/>
      <c r="K375" s="16"/>
      <c r="L375" s="16"/>
      <c r="M375" s="16"/>
    </row>
    <row r="376" spans="1:22" x14ac:dyDescent="0.35">
      <c r="C376" s="16"/>
      <c r="E376" s="29"/>
      <c r="F376" s="16"/>
      <c r="G376" s="16"/>
      <c r="H376" s="16"/>
      <c r="K376" s="16"/>
      <c r="L376" s="16"/>
      <c r="M376" s="16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Utslag av ny utgiftsutjevning</vt:lpstr>
      <vt:lpstr>Delkostnadsnøkler 2024</vt:lpstr>
      <vt:lpstr>Delkostnadsnøkler nytt inntekts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Sigmund Engdal</dc:creator>
  <cp:lastModifiedBy>Sigmund Engdal</cp:lastModifiedBy>
  <dcterms:created xsi:type="dcterms:W3CDTF">2024-05-20T17:57:32Z</dcterms:created>
  <dcterms:modified xsi:type="dcterms:W3CDTF">2024-06-02T10:32:58Z</dcterms:modified>
</cp:coreProperties>
</file>